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30825BA-60B0-41CD-9EF6-9EE4FD56528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7-11 лет" sheetId="20" r:id="rId1"/>
    <sheet name="12-18 лет " sheetId="5" r:id="rId2"/>
    <sheet name="Лист1" sheetId="19" r:id="rId3"/>
  </sheet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1" i="5" l="1"/>
  <c r="O350" i="5" s="1"/>
  <c r="P302" i="5"/>
  <c r="O349" i="5" s="1"/>
  <c r="P274" i="5"/>
  <c r="O348" i="5" s="1"/>
  <c r="P240" i="5"/>
  <c r="O347" i="5" s="1"/>
  <c r="P200" i="5"/>
  <c r="O346" i="5" s="1"/>
  <c r="P166" i="5"/>
  <c r="O345" i="5" s="1"/>
  <c r="P133" i="5"/>
  <c r="O344" i="5" s="1"/>
  <c r="P98" i="5"/>
  <c r="O343" i="5" s="1"/>
  <c r="P63" i="5"/>
  <c r="O342" i="5" s="1"/>
  <c r="O25" i="5"/>
  <c r="P25" i="5"/>
  <c r="O341" i="5" s="1"/>
  <c r="P300" i="20"/>
  <c r="O318" i="20" s="1"/>
  <c r="O351" i="5" l="1"/>
  <c r="O352" i="5" s="1"/>
  <c r="O354" i="5" s="1"/>
  <c r="P272" i="20"/>
  <c r="O317" i="20" s="1"/>
  <c r="P246" i="20"/>
  <c r="O316" i="20" s="1"/>
  <c r="P212" i="20"/>
  <c r="O315" i="20" s="1"/>
  <c r="P177" i="20"/>
  <c r="O314" i="20" s="1"/>
  <c r="P149" i="20"/>
  <c r="O313" i="20" s="1"/>
  <c r="P122" i="20"/>
  <c r="O312" i="20" s="1"/>
  <c r="P87" i="20"/>
  <c r="O311" i="20" s="1"/>
  <c r="P56" i="20"/>
  <c r="O310" i="20" s="1"/>
  <c r="P26" i="20"/>
  <c r="O309" i="20" s="1"/>
  <c r="O319" i="20" l="1"/>
  <c r="O320" i="20" s="1"/>
  <c r="O322" i="20" s="1"/>
  <c r="E300" i="20"/>
  <c r="F300" i="20"/>
  <c r="G300" i="20"/>
  <c r="H300" i="20"/>
  <c r="I300" i="20"/>
  <c r="J300" i="20"/>
  <c r="K300" i="20"/>
  <c r="L300" i="20"/>
  <c r="M300" i="20"/>
  <c r="N300" i="20"/>
  <c r="O300" i="20"/>
  <c r="D300" i="20"/>
  <c r="E272" i="20"/>
  <c r="F272" i="20"/>
  <c r="G272" i="20"/>
  <c r="H272" i="20"/>
  <c r="I272" i="20"/>
  <c r="J272" i="20"/>
  <c r="K272" i="20"/>
  <c r="L272" i="20"/>
  <c r="M272" i="20"/>
  <c r="N272" i="20"/>
  <c r="O272" i="20"/>
  <c r="D272" i="20"/>
  <c r="E246" i="20"/>
  <c r="F246" i="20"/>
  <c r="G246" i="20"/>
  <c r="H246" i="20"/>
  <c r="I246" i="20"/>
  <c r="J246" i="20"/>
  <c r="K246" i="20"/>
  <c r="L246" i="20"/>
  <c r="M246" i="20"/>
  <c r="N246" i="20"/>
  <c r="O246" i="20"/>
  <c r="D246" i="20"/>
  <c r="E212" i="20"/>
  <c r="D315" i="20" s="1"/>
  <c r="F212" i="20"/>
  <c r="E315" i="20" s="1"/>
  <c r="G212" i="20"/>
  <c r="H212" i="20"/>
  <c r="I212" i="20"/>
  <c r="J212" i="20"/>
  <c r="K212" i="20"/>
  <c r="L212" i="20"/>
  <c r="M212" i="20"/>
  <c r="N212" i="20"/>
  <c r="O212" i="20"/>
  <c r="D212" i="20"/>
  <c r="C315" i="20" s="1"/>
  <c r="E177" i="20"/>
  <c r="D314" i="20" s="1"/>
  <c r="F177" i="20"/>
  <c r="E314" i="20" s="1"/>
  <c r="G177" i="20"/>
  <c r="F314" i="20" s="1"/>
  <c r="H177" i="20"/>
  <c r="G314" i="20" s="1"/>
  <c r="I177" i="20"/>
  <c r="H314" i="20" s="1"/>
  <c r="J177" i="20"/>
  <c r="I314" i="20" s="1"/>
  <c r="K177" i="20"/>
  <c r="J314" i="20" s="1"/>
  <c r="L177" i="20"/>
  <c r="K314" i="20" s="1"/>
  <c r="M177" i="20"/>
  <c r="L314" i="20" s="1"/>
  <c r="N177" i="20"/>
  <c r="M314" i="20" s="1"/>
  <c r="O177" i="20"/>
  <c r="N314" i="20" s="1"/>
  <c r="D177" i="20"/>
  <c r="C314" i="20" s="1"/>
  <c r="E149" i="20"/>
  <c r="F149" i="20"/>
  <c r="G149" i="20"/>
  <c r="H149" i="20"/>
  <c r="I149" i="20"/>
  <c r="J149" i="20"/>
  <c r="K149" i="20"/>
  <c r="L149" i="20"/>
  <c r="M149" i="20"/>
  <c r="N149" i="20"/>
  <c r="O149" i="20"/>
  <c r="D149" i="20"/>
  <c r="E122" i="20"/>
  <c r="F122" i="20"/>
  <c r="G122" i="20"/>
  <c r="H122" i="20"/>
  <c r="I122" i="20"/>
  <c r="J122" i="20"/>
  <c r="K122" i="20"/>
  <c r="L122" i="20"/>
  <c r="M122" i="20"/>
  <c r="N122" i="20"/>
  <c r="O122" i="20"/>
  <c r="D122" i="20"/>
  <c r="E87" i="20"/>
  <c r="F87" i="20"/>
  <c r="G87" i="20"/>
  <c r="H87" i="20"/>
  <c r="I87" i="20"/>
  <c r="J87" i="20"/>
  <c r="K87" i="20"/>
  <c r="L87" i="20"/>
  <c r="M87" i="20"/>
  <c r="N87" i="20"/>
  <c r="O87" i="20"/>
  <c r="D87" i="20"/>
  <c r="E56" i="20"/>
  <c r="F56" i="20"/>
  <c r="G56" i="20"/>
  <c r="H56" i="20"/>
  <c r="I56" i="20"/>
  <c r="J56" i="20"/>
  <c r="K56" i="20"/>
  <c r="L56" i="20"/>
  <c r="M56" i="20"/>
  <c r="N56" i="20"/>
  <c r="O56" i="20"/>
  <c r="D56" i="20"/>
  <c r="E26" i="20"/>
  <c r="F26" i="20"/>
  <c r="G26" i="20"/>
  <c r="H26" i="20"/>
  <c r="I26" i="20"/>
  <c r="J26" i="20"/>
  <c r="K26" i="20"/>
  <c r="L26" i="20"/>
  <c r="M26" i="20"/>
  <c r="N26" i="20"/>
  <c r="O26" i="20"/>
  <c r="D26" i="20"/>
  <c r="D312" i="20"/>
  <c r="E312" i="20"/>
  <c r="F312" i="20"/>
  <c r="G312" i="20"/>
  <c r="H312" i="20"/>
  <c r="I312" i="20"/>
  <c r="J312" i="20"/>
  <c r="K312" i="20"/>
  <c r="L312" i="20"/>
  <c r="M312" i="20"/>
  <c r="N312" i="20"/>
  <c r="F315" i="20"/>
  <c r="N318" i="20" l="1"/>
  <c r="M318" i="20"/>
  <c r="L318" i="20"/>
  <c r="K318" i="20"/>
  <c r="J318" i="20"/>
  <c r="I318" i="20"/>
  <c r="H318" i="20"/>
  <c r="G318" i="20"/>
  <c r="F318" i="20"/>
  <c r="E318" i="20"/>
  <c r="D318" i="20"/>
  <c r="C318" i="20"/>
  <c r="N317" i="20"/>
  <c r="M317" i="20"/>
  <c r="L317" i="20"/>
  <c r="K317" i="20"/>
  <c r="J317" i="20"/>
  <c r="I317" i="20"/>
  <c r="H317" i="20"/>
  <c r="G317" i="20"/>
  <c r="F317" i="20"/>
  <c r="E317" i="20"/>
  <c r="D317" i="20"/>
  <c r="C317" i="20"/>
  <c r="N316" i="20"/>
  <c r="M316" i="20"/>
  <c r="L316" i="20"/>
  <c r="K316" i="20"/>
  <c r="J316" i="20"/>
  <c r="I316" i="20"/>
  <c r="H316" i="20"/>
  <c r="G316" i="20"/>
  <c r="F316" i="20"/>
  <c r="E316" i="20"/>
  <c r="D316" i="20"/>
  <c r="C316" i="20"/>
  <c r="N315" i="20"/>
  <c r="M315" i="20"/>
  <c r="L315" i="20"/>
  <c r="K315" i="20"/>
  <c r="J315" i="20"/>
  <c r="I315" i="20"/>
  <c r="H315" i="20"/>
  <c r="G315" i="20"/>
  <c r="N313" i="20"/>
  <c r="M313" i="20"/>
  <c r="L313" i="20"/>
  <c r="K313" i="20"/>
  <c r="J313" i="20"/>
  <c r="I313" i="20"/>
  <c r="H313" i="20"/>
  <c r="G313" i="20"/>
  <c r="F313" i="20"/>
  <c r="E313" i="20"/>
  <c r="D313" i="20"/>
  <c r="C313" i="20"/>
  <c r="C312" i="20"/>
  <c r="N311" i="20"/>
  <c r="M311" i="20"/>
  <c r="L311" i="20"/>
  <c r="K311" i="20"/>
  <c r="J311" i="20"/>
  <c r="I311" i="20"/>
  <c r="H311" i="20"/>
  <c r="G311" i="20"/>
  <c r="F311" i="20"/>
  <c r="E311" i="20"/>
  <c r="D311" i="20"/>
  <c r="C311" i="20"/>
  <c r="N310" i="20"/>
  <c r="M310" i="20"/>
  <c r="L310" i="20"/>
  <c r="K310" i="20"/>
  <c r="J310" i="20"/>
  <c r="I310" i="20"/>
  <c r="H310" i="20"/>
  <c r="G310" i="20"/>
  <c r="F310" i="20"/>
  <c r="E310" i="20"/>
  <c r="D310" i="20"/>
  <c r="C310" i="20"/>
  <c r="N309" i="20"/>
  <c r="M309" i="20"/>
  <c r="L309" i="20"/>
  <c r="K309" i="20"/>
  <c r="J309" i="20"/>
  <c r="I309" i="20"/>
  <c r="H309" i="20"/>
  <c r="G309" i="20"/>
  <c r="F309" i="20"/>
  <c r="E309" i="20"/>
  <c r="D309" i="20"/>
  <c r="C309" i="20"/>
  <c r="D319" i="20" l="1"/>
  <c r="D320" i="20" s="1"/>
  <c r="D322" i="20" s="1"/>
  <c r="H319" i="20"/>
  <c r="H320" i="20" s="1"/>
  <c r="H322" i="20" s="1"/>
  <c r="L319" i="20"/>
  <c r="L320" i="20" s="1"/>
  <c r="L322" i="20" s="1"/>
  <c r="I319" i="20"/>
  <c r="I320" i="20" s="1"/>
  <c r="I322" i="20" s="1"/>
  <c r="M319" i="20"/>
  <c r="M320" i="20" s="1"/>
  <c r="M322" i="20" s="1"/>
  <c r="F319" i="20"/>
  <c r="F320" i="20" s="1"/>
  <c r="F322" i="20" s="1"/>
  <c r="J319" i="20"/>
  <c r="J320" i="20" s="1"/>
  <c r="N319" i="20"/>
  <c r="N320" i="20" s="1"/>
  <c r="N322" i="20" s="1"/>
  <c r="E319" i="20"/>
  <c r="E320" i="20" s="1"/>
  <c r="E322" i="20" s="1"/>
  <c r="C319" i="20"/>
  <c r="C320" i="20" s="1"/>
  <c r="C322" i="20" s="1"/>
  <c r="G319" i="20"/>
  <c r="G320" i="20" s="1"/>
  <c r="G322" i="20" s="1"/>
  <c r="K319" i="20"/>
  <c r="K320" i="20" s="1"/>
  <c r="K322" i="20" s="1"/>
  <c r="E331" i="5"/>
  <c r="D350" i="5" s="1"/>
  <c r="F331" i="5"/>
  <c r="E350" i="5" s="1"/>
  <c r="G331" i="5"/>
  <c r="F350" i="5" s="1"/>
  <c r="H331" i="5"/>
  <c r="G350" i="5" s="1"/>
  <c r="I331" i="5"/>
  <c r="H350" i="5" s="1"/>
  <c r="J331" i="5"/>
  <c r="I350" i="5" s="1"/>
  <c r="K331" i="5"/>
  <c r="J350" i="5" s="1"/>
  <c r="L331" i="5"/>
  <c r="K350" i="5" s="1"/>
  <c r="M331" i="5"/>
  <c r="L350" i="5" s="1"/>
  <c r="N331" i="5"/>
  <c r="M350" i="5" s="1"/>
  <c r="O331" i="5"/>
  <c r="N350" i="5" s="1"/>
  <c r="D331" i="5"/>
  <c r="C350" i="5" s="1"/>
  <c r="E302" i="5"/>
  <c r="D349" i="5" s="1"/>
  <c r="F302" i="5"/>
  <c r="E349" i="5" s="1"/>
  <c r="G302" i="5"/>
  <c r="F349" i="5" s="1"/>
  <c r="H302" i="5"/>
  <c r="G349" i="5" s="1"/>
  <c r="I302" i="5"/>
  <c r="H349" i="5" s="1"/>
  <c r="J302" i="5"/>
  <c r="I349" i="5" s="1"/>
  <c r="K302" i="5"/>
  <c r="J349" i="5" s="1"/>
  <c r="L302" i="5"/>
  <c r="K349" i="5" s="1"/>
  <c r="M302" i="5"/>
  <c r="L349" i="5" s="1"/>
  <c r="N302" i="5"/>
  <c r="M349" i="5" s="1"/>
  <c r="O302" i="5"/>
  <c r="N349" i="5" s="1"/>
  <c r="D302" i="5"/>
  <c r="C349" i="5" s="1"/>
  <c r="E274" i="5"/>
  <c r="D348" i="5" s="1"/>
  <c r="F274" i="5"/>
  <c r="E348" i="5" s="1"/>
  <c r="G274" i="5"/>
  <c r="F348" i="5" s="1"/>
  <c r="H274" i="5"/>
  <c r="G348" i="5" s="1"/>
  <c r="I274" i="5"/>
  <c r="H348" i="5" s="1"/>
  <c r="J274" i="5"/>
  <c r="I348" i="5" s="1"/>
  <c r="K274" i="5"/>
  <c r="J348" i="5" s="1"/>
  <c r="L274" i="5"/>
  <c r="K348" i="5" s="1"/>
  <c r="M274" i="5"/>
  <c r="L348" i="5" s="1"/>
  <c r="N274" i="5"/>
  <c r="M348" i="5" s="1"/>
  <c r="O274" i="5"/>
  <c r="N348" i="5" s="1"/>
  <c r="D274" i="5"/>
  <c r="C348" i="5" s="1"/>
  <c r="E240" i="5"/>
  <c r="D347" i="5" s="1"/>
  <c r="F240" i="5"/>
  <c r="E347" i="5" s="1"/>
  <c r="G240" i="5"/>
  <c r="F347" i="5" s="1"/>
  <c r="H240" i="5"/>
  <c r="G347" i="5" s="1"/>
  <c r="I240" i="5"/>
  <c r="H347" i="5" s="1"/>
  <c r="J240" i="5"/>
  <c r="I347" i="5" s="1"/>
  <c r="K240" i="5"/>
  <c r="J347" i="5" s="1"/>
  <c r="L240" i="5"/>
  <c r="K347" i="5" s="1"/>
  <c r="M240" i="5"/>
  <c r="L347" i="5" s="1"/>
  <c r="N240" i="5"/>
  <c r="M347" i="5" s="1"/>
  <c r="O240" i="5"/>
  <c r="N347" i="5" s="1"/>
  <c r="D240" i="5"/>
  <c r="C347" i="5" s="1"/>
  <c r="E200" i="5"/>
  <c r="D346" i="5" s="1"/>
  <c r="F200" i="5"/>
  <c r="E346" i="5" s="1"/>
  <c r="G200" i="5"/>
  <c r="F346" i="5" s="1"/>
  <c r="H200" i="5"/>
  <c r="G346" i="5" s="1"/>
  <c r="I200" i="5"/>
  <c r="H346" i="5" s="1"/>
  <c r="J200" i="5"/>
  <c r="I346" i="5" s="1"/>
  <c r="K200" i="5"/>
  <c r="J346" i="5" s="1"/>
  <c r="L200" i="5"/>
  <c r="K346" i="5" s="1"/>
  <c r="M200" i="5"/>
  <c r="L346" i="5" s="1"/>
  <c r="N200" i="5"/>
  <c r="M346" i="5" s="1"/>
  <c r="O200" i="5"/>
  <c r="N346" i="5" s="1"/>
  <c r="D200" i="5"/>
  <c r="C346" i="5" s="1"/>
  <c r="E166" i="5"/>
  <c r="D345" i="5" s="1"/>
  <c r="F166" i="5"/>
  <c r="E345" i="5" s="1"/>
  <c r="G166" i="5"/>
  <c r="F345" i="5" s="1"/>
  <c r="H166" i="5"/>
  <c r="G345" i="5" s="1"/>
  <c r="I166" i="5"/>
  <c r="H345" i="5" s="1"/>
  <c r="J166" i="5"/>
  <c r="I345" i="5" s="1"/>
  <c r="K166" i="5"/>
  <c r="J345" i="5" s="1"/>
  <c r="L166" i="5"/>
  <c r="K345" i="5" s="1"/>
  <c r="M166" i="5"/>
  <c r="L345" i="5" s="1"/>
  <c r="N166" i="5"/>
  <c r="M345" i="5" s="1"/>
  <c r="O166" i="5"/>
  <c r="N345" i="5" s="1"/>
  <c r="D166" i="5"/>
  <c r="C345" i="5" s="1"/>
  <c r="E133" i="5"/>
  <c r="D344" i="5" s="1"/>
  <c r="F133" i="5"/>
  <c r="E344" i="5" s="1"/>
  <c r="G133" i="5"/>
  <c r="F344" i="5" s="1"/>
  <c r="H133" i="5"/>
  <c r="G344" i="5" s="1"/>
  <c r="I133" i="5"/>
  <c r="H344" i="5" s="1"/>
  <c r="J133" i="5"/>
  <c r="I344" i="5" s="1"/>
  <c r="K133" i="5"/>
  <c r="J344" i="5" s="1"/>
  <c r="L133" i="5"/>
  <c r="K344" i="5" s="1"/>
  <c r="M133" i="5"/>
  <c r="L344" i="5" s="1"/>
  <c r="N133" i="5"/>
  <c r="M344" i="5" s="1"/>
  <c r="O133" i="5"/>
  <c r="N344" i="5" s="1"/>
  <c r="D133" i="5"/>
  <c r="C344" i="5" s="1"/>
  <c r="E98" i="5"/>
  <c r="D343" i="5" s="1"/>
  <c r="F98" i="5"/>
  <c r="E343" i="5" s="1"/>
  <c r="G98" i="5"/>
  <c r="F343" i="5" s="1"/>
  <c r="H98" i="5"/>
  <c r="G343" i="5" s="1"/>
  <c r="I98" i="5"/>
  <c r="H343" i="5" s="1"/>
  <c r="J98" i="5"/>
  <c r="I343" i="5" s="1"/>
  <c r="K98" i="5"/>
  <c r="J343" i="5" s="1"/>
  <c r="L98" i="5"/>
  <c r="K343" i="5" s="1"/>
  <c r="M98" i="5"/>
  <c r="L343" i="5" s="1"/>
  <c r="N98" i="5"/>
  <c r="M343" i="5" s="1"/>
  <c r="O98" i="5"/>
  <c r="N343" i="5" s="1"/>
  <c r="D98" i="5"/>
  <c r="C343" i="5" s="1"/>
  <c r="E63" i="5"/>
  <c r="D342" i="5" s="1"/>
  <c r="F63" i="5"/>
  <c r="E342" i="5" s="1"/>
  <c r="G63" i="5"/>
  <c r="F342" i="5" s="1"/>
  <c r="H63" i="5"/>
  <c r="G342" i="5" s="1"/>
  <c r="I63" i="5"/>
  <c r="H342" i="5" s="1"/>
  <c r="J63" i="5"/>
  <c r="I342" i="5" s="1"/>
  <c r="K63" i="5"/>
  <c r="J342" i="5" s="1"/>
  <c r="L63" i="5"/>
  <c r="K342" i="5" s="1"/>
  <c r="M63" i="5"/>
  <c r="L342" i="5" s="1"/>
  <c r="N63" i="5"/>
  <c r="M342" i="5" s="1"/>
  <c r="O63" i="5"/>
  <c r="N342" i="5" s="1"/>
  <c r="D63" i="5"/>
  <c r="C342" i="5" s="1"/>
  <c r="E25" i="5"/>
  <c r="D341" i="5" s="1"/>
  <c r="F25" i="5"/>
  <c r="E341" i="5" s="1"/>
  <c r="G25" i="5"/>
  <c r="F341" i="5" s="1"/>
  <c r="F351" i="5" s="1"/>
  <c r="F352" i="5" s="1"/>
  <c r="F354" i="5" s="1"/>
  <c r="H25" i="5"/>
  <c r="G341" i="5" s="1"/>
  <c r="I25" i="5"/>
  <c r="H341" i="5" s="1"/>
  <c r="H351" i="5" s="1"/>
  <c r="H352" i="5" s="1"/>
  <c r="H354" i="5" s="1"/>
  <c r="J25" i="5"/>
  <c r="I341" i="5" s="1"/>
  <c r="K25" i="5"/>
  <c r="J341" i="5" s="1"/>
  <c r="J351" i="5" s="1"/>
  <c r="J352" i="5" s="1"/>
  <c r="L25" i="5"/>
  <c r="K341" i="5" s="1"/>
  <c r="M25" i="5"/>
  <c r="L341" i="5" s="1"/>
  <c r="L351" i="5" s="1"/>
  <c r="L352" i="5" s="1"/>
  <c r="L354" i="5" s="1"/>
  <c r="N25" i="5"/>
  <c r="M341" i="5" s="1"/>
  <c r="N341" i="5"/>
  <c r="N351" i="5" s="1"/>
  <c r="N352" i="5" s="1"/>
  <c r="N354" i="5" s="1"/>
  <c r="D25" i="5"/>
  <c r="C341" i="5" s="1"/>
  <c r="I351" i="5" l="1"/>
  <c r="I352" i="5" s="1"/>
  <c r="I354" i="5" s="1"/>
  <c r="C351" i="5"/>
  <c r="C352" i="5" s="1"/>
  <c r="C354" i="5" s="1"/>
  <c r="E351" i="5"/>
  <c r="E352" i="5" s="1"/>
  <c r="E354" i="5" s="1"/>
  <c r="M351" i="5"/>
  <c r="M352" i="5" s="1"/>
  <c r="M354" i="5" s="1"/>
  <c r="G351" i="5"/>
  <c r="G352" i="5" s="1"/>
  <c r="G354" i="5" s="1"/>
  <c r="K351" i="5"/>
  <c r="K352" i="5" s="1"/>
  <c r="K354" i="5" s="1"/>
  <c r="D351" i="5"/>
  <c r="D352" i="5" s="1"/>
  <c r="D354" i="5" s="1"/>
</calcChain>
</file>

<file path=xl/sharedStrings.xml><?xml version="1.0" encoding="utf-8"?>
<sst xmlns="http://schemas.openxmlformats.org/spreadsheetml/2006/main" count="1105" uniqueCount="224">
  <si>
    <t>№ рец.</t>
  </si>
  <si>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</si>
  <si>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</si>
  <si>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</si>
  <si>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</si>
  <si>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</si>
  <si>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</si>
  <si>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 (ккал)</t>
  </si>
  <si>
    <t>Витамины</t>
  </si>
  <si>
    <t>В1</t>
  </si>
  <si>
    <t>С</t>
  </si>
  <si>
    <t>А</t>
  </si>
  <si>
    <t>Минеральные вещества</t>
  </si>
  <si>
    <t>Са</t>
  </si>
  <si>
    <t>Р</t>
  </si>
  <si>
    <t>Mg</t>
  </si>
  <si>
    <t>Fe</t>
  </si>
  <si>
    <t>1 день</t>
  </si>
  <si>
    <t>PP</t>
  </si>
  <si>
    <t>Итого:</t>
  </si>
  <si>
    <t>2 день</t>
  </si>
  <si>
    <t>Салат из белокочанной капусты</t>
  </si>
  <si>
    <t>Хлеб ржано-пшеничный</t>
  </si>
  <si>
    <t>Масло сливочное</t>
  </si>
  <si>
    <t>Мандарин</t>
  </si>
  <si>
    <t>4 день</t>
  </si>
  <si>
    <t>Винегрет овощной</t>
  </si>
  <si>
    <t>5 день</t>
  </si>
  <si>
    <t>Хлеб пшеничный</t>
  </si>
  <si>
    <t>Яблоко</t>
  </si>
  <si>
    <t>6 день</t>
  </si>
  <si>
    <t>7 день</t>
  </si>
  <si>
    <t>Котлеты/биточки из трески</t>
  </si>
  <si>
    <t>8 день</t>
  </si>
  <si>
    <t>Салат из свеклы с раст. маслом</t>
  </si>
  <si>
    <t>Котлета мясная</t>
  </si>
  <si>
    <t>Соус томатный</t>
  </si>
  <si>
    <t>Салат "Солененький"</t>
  </si>
  <si>
    <t>Капуста белокочанная отварная</t>
  </si>
  <si>
    <t>Киви</t>
  </si>
  <si>
    <t>10 день</t>
  </si>
  <si>
    <t>Масло растительное</t>
  </si>
  <si>
    <t>Соль</t>
  </si>
  <si>
    <t>-</t>
  </si>
  <si>
    <t>Капуста</t>
  </si>
  <si>
    <t>Картофель</t>
  </si>
  <si>
    <t>Морковь</t>
  </si>
  <si>
    <t>Лук репчатый</t>
  </si>
  <si>
    <t>Зеленый горошек</t>
  </si>
  <si>
    <t>Яйцо</t>
  </si>
  <si>
    <t>Молоко</t>
  </si>
  <si>
    <t>Хлеб ржаной</t>
  </si>
  <si>
    <t>Сахар</t>
  </si>
  <si>
    <t>Ягоды быстрозамороженные - Брусника</t>
  </si>
  <si>
    <t xml:space="preserve">Картофель </t>
  </si>
  <si>
    <t>Огурцы соленые</t>
  </si>
  <si>
    <t>Чай</t>
  </si>
  <si>
    <t>Свекла</t>
  </si>
  <si>
    <t>Сухари</t>
  </si>
  <si>
    <t>фарш олений, говяжий</t>
  </si>
  <si>
    <t>Мука</t>
  </si>
  <si>
    <t>Томатная паста</t>
  </si>
  <si>
    <t>Треска-филе</t>
  </si>
  <si>
    <t>Сметана</t>
  </si>
  <si>
    <t>Макароны отварные</t>
  </si>
  <si>
    <t>Макаронные изделия</t>
  </si>
  <si>
    <t>Омлет натуральный</t>
  </si>
  <si>
    <t>Творог</t>
  </si>
  <si>
    <t>Крупа манная</t>
  </si>
  <si>
    <t>Мясо оленина, говядина б/к</t>
  </si>
  <si>
    <t>3 день</t>
  </si>
  <si>
    <t>Сыр порционно</t>
  </si>
  <si>
    <t>Масло сливочное порционно</t>
  </si>
  <si>
    <t>Кефир</t>
  </si>
  <si>
    <t>9 день</t>
  </si>
  <si>
    <t>Крупа пшено</t>
  </si>
  <si>
    <t>Норма для завтрака 20-25%</t>
  </si>
  <si>
    <t>15,4-19,25</t>
  </si>
  <si>
    <t>15,8-19,75</t>
  </si>
  <si>
    <t>67-83,75</t>
  </si>
  <si>
    <t>470-587,5</t>
  </si>
  <si>
    <t xml:space="preserve">Чай </t>
  </si>
  <si>
    <t>Вода</t>
  </si>
  <si>
    <t>Лимонная к-та</t>
  </si>
  <si>
    <t>Котлета домашняя</t>
  </si>
  <si>
    <t xml:space="preserve">Сухари </t>
  </si>
  <si>
    <t>Перец черный молотый</t>
  </si>
  <si>
    <t>Помидор свежий</t>
  </si>
  <si>
    <t>Треска тушеная в томате с овощами</t>
  </si>
  <si>
    <t>Масса порции нетто</t>
  </si>
  <si>
    <t>Лавровый лист</t>
  </si>
  <si>
    <t>Груша</t>
  </si>
  <si>
    <t>Огурцы свежие нарезка</t>
  </si>
  <si>
    <t>8день</t>
  </si>
  <si>
    <t>Запеканка творожная с морковью</t>
  </si>
  <si>
    <t>Молоко сгущеное</t>
  </si>
  <si>
    <t>Печень по-строгановски</t>
  </si>
  <si>
    <t>100/20</t>
  </si>
  <si>
    <t>Печень</t>
  </si>
  <si>
    <t>Соус сметанный с луком</t>
  </si>
  <si>
    <t>Помидор свежий (нарезка)</t>
  </si>
  <si>
    <t>12-18 лет</t>
  </si>
  <si>
    <t>Яйцо отварное</t>
  </si>
  <si>
    <t>18-22,5</t>
  </si>
  <si>
    <t>18,4-23</t>
  </si>
  <si>
    <t>76,6-95,75</t>
  </si>
  <si>
    <t>544-680</t>
  </si>
  <si>
    <t xml:space="preserve">Картофельное пюре </t>
  </si>
  <si>
    <t xml:space="preserve">Вода </t>
  </si>
  <si>
    <t>соль</t>
  </si>
  <si>
    <t xml:space="preserve">Чай черный байховый с сахаром </t>
  </si>
  <si>
    <t xml:space="preserve">Каша вязкая молочная пшенная </t>
  </si>
  <si>
    <t xml:space="preserve">Картофель отварной </t>
  </si>
  <si>
    <t xml:space="preserve">Соль </t>
  </si>
  <si>
    <t xml:space="preserve">Каша перловая рассыпчатая </t>
  </si>
  <si>
    <t>крупа перловая</t>
  </si>
  <si>
    <t xml:space="preserve">Тефтели из говядины </t>
  </si>
  <si>
    <t xml:space="preserve">Говядина </t>
  </si>
  <si>
    <t>Мука пшеничная</t>
  </si>
  <si>
    <t>лук репчатый</t>
  </si>
  <si>
    <t>хлеб пшеничный</t>
  </si>
  <si>
    <t xml:space="preserve">Макароны </t>
  </si>
  <si>
    <t xml:space="preserve">Капуста тушеная с мясом </t>
  </si>
  <si>
    <t xml:space="preserve">Капуста </t>
  </si>
  <si>
    <t>Томат-паста</t>
  </si>
  <si>
    <t>соль поваренная йодированная</t>
  </si>
  <si>
    <t>7-11 лет</t>
  </si>
  <si>
    <t xml:space="preserve">Каша пшенная вязкая молочная </t>
  </si>
  <si>
    <t>Котлета домашняя без яйца</t>
  </si>
  <si>
    <t xml:space="preserve">Яблоко </t>
  </si>
  <si>
    <t>Бефстроганов из отварной говядины</t>
  </si>
  <si>
    <t>говядина 1 категории</t>
  </si>
  <si>
    <t>Сметана 15%</t>
  </si>
  <si>
    <t>Картофель отварной</t>
  </si>
  <si>
    <t>картофель</t>
  </si>
  <si>
    <t>Капуста тушеная с мясом</t>
  </si>
  <si>
    <t>капуста белокочанная</t>
  </si>
  <si>
    <t>морковь</t>
  </si>
  <si>
    <t>7-11лет</t>
  </si>
  <si>
    <t>Гуляш из мяса</t>
  </si>
  <si>
    <t xml:space="preserve">Жаркое по-домашнему </t>
  </si>
  <si>
    <t>Рагу из овощей</t>
  </si>
  <si>
    <t>Капуста белокочанная</t>
  </si>
  <si>
    <t xml:space="preserve">сметана </t>
  </si>
  <si>
    <t>Шницель из говядины</t>
  </si>
  <si>
    <t>говядина</t>
  </si>
  <si>
    <t>сухари панировочные</t>
  </si>
  <si>
    <t>масло сливочное</t>
  </si>
  <si>
    <t>молоко 3,2%</t>
  </si>
  <si>
    <t>Картофельное пюре</t>
  </si>
  <si>
    <t xml:space="preserve">Сводная таблица по химическому составу </t>
  </si>
  <si>
    <t>Пищевые вещества</t>
  </si>
  <si>
    <t xml:space="preserve">Энергетическая ценность </t>
  </si>
  <si>
    <t>РР</t>
  </si>
  <si>
    <t xml:space="preserve">Итого за 10 дней </t>
  </si>
  <si>
    <t xml:space="preserve">Средний </t>
  </si>
  <si>
    <t>Норма для завтрака</t>
  </si>
  <si>
    <t>Выполнение в % соотношении</t>
  </si>
  <si>
    <t>Помидор свежий нарезка</t>
  </si>
  <si>
    <t>54-2гн</t>
  </si>
  <si>
    <t>54-1з</t>
  </si>
  <si>
    <t>53-19з</t>
  </si>
  <si>
    <t>54-6к</t>
  </si>
  <si>
    <t>пром.</t>
  </si>
  <si>
    <t xml:space="preserve">пром. </t>
  </si>
  <si>
    <t>54-8з</t>
  </si>
  <si>
    <t>54-30м</t>
  </si>
  <si>
    <t>54-1г</t>
  </si>
  <si>
    <t>54-1м</t>
  </si>
  <si>
    <t>54-23г</t>
  </si>
  <si>
    <t>54-14хн</t>
  </si>
  <si>
    <t>54-16з</t>
  </si>
  <si>
    <t>54-10м</t>
  </si>
  <si>
    <t>54-2м</t>
  </si>
  <si>
    <t>54-29м</t>
  </si>
  <si>
    <t>54-1гн</t>
  </si>
  <si>
    <t>54-13з</t>
  </si>
  <si>
    <t>Котлета мясная с маслом раст.</t>
  </si>
  <si>
    <t>54-9г</t>
  </si>
  <si>
    <t>54-7м</t>
  </si>
  <si>
    <t>54-11г</t>
  </si>
  <si>
    <t>54-2т</t>
  </si>
  <si>
    <t>54-18м</t>
  </si>
  <si>
    <t>54-8хн</t>
  </si>
  <si>
    <t>54-8м</t>
  </si>
  <si>
    <t>54-4м</t>
  </si>
  <si>
    <t>54-10р</t>
  </si>
  <si>
    <t>54-1о</t>
  </si>
  <si>
    <t xml:space="preserve">Гуляш мясной </t>
  </si>
  <si>
    <t>54-5г</t>
  </si>
  <si>
    <t>54-8г</t>
  </si>
  <si>
    <t>54-3с</t>
  </si>
  <si>
    <t>54-2р</t>
  </si>
  <si>
    <t>54-6о</t>
  </si>
  <si>
    <t>54-2з</t>
  </si>
  <si>
    <t>54-3з</t>
  </si>
  <si>
    <t>ХЕ</t>
  </si>
  <si>
    <t>Чай без сахара</t>
  </si>
  <si>
    <t>Чай черный байховый</t>
  </si>
  <si>
    <t xml:space="preserve">Чай черный байховый без сахара </t>
  </si>
  <si>
    <t xml:space="preserve">Икра кабачковая </t>
  </si>
  <si>
    <t>Чай черный байховый без сахара</t>
  </si>
  <si>
    <t xml:space="preserve">Чай фруктовый с вишней и яблоком </t>
  </si>
  <si>
    <t>54-12гн</t>
  </si>
  <si>
    <t xml:space="preserve">Чай с грушей и апельсином </t>
  </si>
  <si>
    <t>54-14гн</t>
  </si>
  <si>
    <t>Напиток из облепихи с сиропом стевии</t>
  </si>
  <si>
    <t>Компот из яблок с сиропом стевии</t>
  </si>
  <si>
    <t>Сироп  на стевии</t>
  </si>
  <si>
    <t>Компот из свежезамороженной брусники</t>
  </si>
  <si>
    <t>Сироп стевии</t>
  </si>
  <si>
    <t>яблоки</t>
  </si>
  <si>
    <t xml:space="preserve">Вишня с/з </t>
  </si>
  <si>
    <t>Облепиха</t>
  </si>
  <si>
    <t>Сироп из стевии</t>
  </si>
  <si>
    <t>Апельсин</t>
  </si>
  <si>
    <t>Компот из смеси с/з ягод</t>
  </si>
  <si>
    <t>брусника</t>
  </si>
  <si>
    <t>малина</t>
  </si>
  <si>
    <t xml:space="preserve">смородина черная </t>
  </si>
  <si>
    <t>сахар</t>
  </si>
  <si>
    <t>54-15хн</t>
  </si>
  <si>
    <t xml:space="preserve">Чай черный </t>
  </si>
  <si>
    <t>Говядина (оленина)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</si>
</sst>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8" fillId="0" borderId="0" xfId="0" applyFont="1"/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4" fillId="0" borderId="2" xfId="0" applyFont="1" applyBorder="1"/>
    <xf numFmtId="0" fontId="5" fillId="0" borderId="2" xfId="0" applyFont="1" applyBorder="1"/>
    <xf numFmtId="0" fontId="7" fillId="0" borderId="2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1" fillId="0" borderId="12" xfId="0" applyFont="1" applyBorder="1"/>
    <xf numFmtId="0" fontId="5" fillId="0" borderId="12" xfId="0" applyFont="1" applyBorder="1"/>
    <xf numFmtId="0" fontId="5" fillId="0" borderId="12" xfId="0" applyFont="1" applyBorder="1" applyAlignment="1"/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" fillId="0" borderId="12" xfId="0" applyFont="1" applyBorder="1" applyAlignment="1"/>
    <xf numFmtId="0" fontId="4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7" fillId="0" borderId="13" xfId="0" applyFont="1" applyBorder="1" applyAlignment="1"/>
    <xf numFmtId="0" fontId="1" fillId="0" borderId="12" xfId="0" applyFont="1" applyBorder="1" applyAlignment="1">
      <alignment horizontal="center"/>
    </xf>
    <xf numFmtId="0" fontId="10" fillId="0" borderId="1" xfId="0" applyNumberFormat="1" applyFont="1" applyBorder="1" applyAlignment="1"/>
    <xf numFmtId="0" fontId="5" fillId="0" borderId="1" xfId="0" applyNumberFormat="1" applyFont="1" applyBorder="1"/>
    <xf numFmtId="0" fontId="5" fillId="0" borderId="1" xfId="0" applyFont="1" applyFill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NumberFormat="1" applyFont="1" applyBorder="1" applyAlignment="1">
      <alignment horizontal="left"/>
    </xf>
    <xf numFmtId="0" fontId="7" fillId="0" borderId="14" xfId="0" applyFont="1" applyBorder="1" applyAlignment="1"/>
    <xf numFmtId="2" fontId="5" fillId="0" borderId="1" xfId="0" applyNumberFormat="1" applyFont="1" applyBorder="1" applyAlignment="1">
      <alignment horizontal="center" wrapText="1"/>
    </xf>
    <xf numFmtId="16" fontId="5" fillId="0" borderId="0" xfId="0" applyNumberFormat="1" applyFont="1"/>
    <xf numFmtId="0" fontId="9" fillId="2" borderId="1" xfId="0" applyFont="1" applyFill="1" applyBorder="1"/>
    <xf numFmtId="0" fontId="12" fillId="0" borderId="0" xfId="0" applyFont="1"/>
    <xf numFmtId="0" fontId="12" fillId="0" borderId="1" xfId="0" applyFont="1" applyBorder="1"/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3" fillId="0" borderId="1" xfId="0" applyFont="1" applyBorder="1"/>
    <xf numFmtId="0" fontId="13" fillId="4" borderId="1" xfId="0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2" fontId="13" fillId="5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Border="1" applyAlignment="1">
      <alignment horizontal="center"/>
    </xf>
    <xf numFmtId="164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3" borderId="1" xfId="0" applyFont="1" applyFill="1" applyBorder="1"/>
    <xf numFmtId="0" fontId="13" fillId="4" borderId="1" xfId="0" applyFont="1" applyFill="1" applyBorder="1"/>
    <xf numFmtId="2" fontId="13" fillId="5" borderId="1" xfId="0" applyNumberFormat="1" applyFont="1" applyFill="1" applyBorder="1"/>
    <xf numFmtId="2" fontId="8" fillId="0" borderId="1" xfId="0" applyNumberFormat="1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/>
    <xf numFmtId="0" fontId="4" fillId="3" borderId="2" xfId="0" applyFont="1" applyFill="1" applyBorder="1"/>
    <xf numFmtId="0" fontId="4" fillId="3" borderId="1" xfId="0" applyFont="1" applyFill="1" applyBorder="1" applyAlignment="1">
      <alignment horizontal="center"/>
    </xf>
    <xf numFmtId="0" fontId="0" fillId="3" borderId="0" xfId="0" applyFill="1"/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/>
    <xf numFmtId="2" fontId="4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1" fillId="2" borderId="1" xfId="0" applyFont="1" applyFill="1" applyBorder="1"/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wrapText="1"/>
    </xf>
    <xf numFmtId="0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1" fontId="10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7" fillId="3" borderId="10" xfId="0" applyFont="1" applyFill="1" applyBorder="1" applyAlignment="1"/>
    <xf numFmtId="164" fontId="8" fillId="3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0" fillId="0" borderId="0" xfId="0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2"/>
  <sheetViews>
    <sheetView topLeftCell="A58" zoomScaleSheetLayoutView="100" workbookViewId="0">
      <selection activeCell="S189" sqref="S189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  <col min="19" max="19" width="8" customWidth="1"/>
  </cols>
  <sheetData>
    <row r="1" spans="1:16" x14ac:dyDescent="0.25">
      <c r="A1" s="218" t="s">
        <v>126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130"/>
    </row>
    <row r="2" spans="1:16" x14ac:dyDescent="0.25">
      <c r="A2" s="218" t="s">
        <v>17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130"/>
    </row>
    <row r="3" spans="1:16" ht="15.75" x14ac:dyDescent="0.25">
      <c r="A3" s="2"/>
      <c r="B3" s="1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60" customHeight="1" x14ac:dyDescent="0.25">
      <c r="A4" s="219" t="s">
        <v>0</v>
      </c>
      <c r="B4" s="219" t="s">
        <v>1</v>
      </c>
      <c r="C4" s="219" t="s">
        <v>2</v>
      </c>
      <c r="D4" s="221" t="s">
        <v>3</v>
      </c>
      <c r="E4" s="222"/>
      <c r="F4" s="223"/>
      <c r="G4" s="219" t="s">
        <v>7</v>
      </c>
      <c r="H4" s="221" t="s">
        <v>8</v>
      </c>
      <c r="I4" s="222"/>
      <c r="J4" s="222"/>
      <c r="K4" s="223"/>
      <c r="L4" s="221" t="s">
        <v>12</v>
      </c>
      <c r="M4" s="222"/>
      <c r="N4" s="222"/>
      <c r="O4" s="223"/>
      <c r="P4" s="212" t="s">
        <v>196</v>
      </c>
    </row>
    <row r="5" spans="1:16" ht="15.75" x14ac:dyDescent="0.25">
      <c r="A5" s="220"/>
      <c r="B5" s="220"/>
      <c r="C5" s="220"/>
      <c r="D5" s="58" t="s">
        <v>4</v>
      </c>
      <c r="E5" s="58" t="s">
        <v>5</v>
      </c>
      <c r="F5" s="58" t="s">
        <v>6</v>
      </c>
      <c r="G5" s="220"/>
      <c r="H5" s="58" t="s">
        <v>9</v>
      </c>
      <c r="I5" s="58" t="s">
        <v>10</v>
      </c>
      <c r="J5" s="58" t="s">
        <v>11</v>
      </c>
      <c r="K5" s="58" t="s">
        <v>18</v>
      </c>
      <c r="L5" s="58" t="s">
        <v>13</v>
      </c>
      <c r="M5" s="58" t="s">
        <v>14</v>
      </c>
      <c r="N5" s="58" t="s">
        <v>15</v>
      </c>
      <c r="O5" s="58" t="s">
        <v>16</v>
      </c>
      <c r="P5" s="213"/>
    </row>
    <row r="6" spans="1:16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</row>
    <row r="7" spans="1:16" ht="15.75" x14ac:dyDescent="0.25">
      <c r="A7" s="133" t="s">
        <v>160</v>
      </c>
      <c r="B7" s="92" t="s">
        <v>71</v>
      </c>
      <c r="C7" s="116">
        <v>30</v>
      </c>
      <c r="D7" s="116">
        <v>6.9</v>
      </c>
      <c r="E7" s="116">
        <v>8.6999999999999993</v>
      </c>
      <c r="F7" s="116">
        <v>0</v>
      </c>
      <c r="G7" s="116">
        <v>108</v>
      </c>
      <c r="H7" s="116">
        <v>0.01</v>
      </c>
      <c r="I7" s="116">
        <v>0.48</v>
      </c>
      <c r="J7" s="116">
        <v>0.13</v>
      </c>
      <c r="K7" s="116">
        <v>0.05</v>
      </c>
      <c r="L7" s="116">
        <v>300</v>
      </c>
      <c r="M7" s="116">
        <v>162</v>
      </c>
      <c r="N7" s="116">
        <v>15</v>
      </c>
      <c r="O7" s="116">
        <v>0.33</v>
      </c>
      <c r="P7" s="116">
        <v>0</v>
      </c>
    </row>
    <row r="8" spans="1:16" ht="15.75" x14ac:dyDescent="0.25">
      <c r="A8" s="1"/>
      <c r="B8" s="14"/>
      <c r="C8" s="43"/>
      <c r="D8" s="43"/>
      <c r="E8" s="43"/>
      <c r="F8" s="43"/>
      <c r="G8" s="43"/>
      <c r="H8" s="43"/>
      <c r="I8" s="43"/>
      <c r="J8" s="43"/>
      <c r="K8" s="46"/>
      <c r="L8" s="46"/>
      <c r="M8" s="46"/>
      <c r="N8" s="46"/>
      <c r="O8" s="46"/>
      <c r="P8" s="46"/>
    </row>
    <row r="9" spans="1:16" ht="15.75" x14ac:dyDescent="0.25">
      <c r="A9" s="133" t="s">
        <v>161</v>
      </c>
      <c r="B9" s="117" t="s">
        <v>72</v>
      </c>
      <c r="C9" s="118">
        <v>5</v>
      </c>
      <c r="D9" s="118">
        <v>0.03</v>
      </c>
      <c r="E9" s="118">
        <v>4.13</v>
      </c>
      <c r="F9" s="118">
        <v>0.04</v>
      </c>
      <c r="G9" s="118">
        <v>37.4</v>
      </c>
      <c r="H9" s="118"/>
      <c r="I9" s="118"/>
      <c r="J9" s="118">
        <v>0.05</v>
      </c>
      <c r="K9" s="116">
        <v>0.01</v>
      </c>
      <c r="L9" s="116">
        <v>0.6</v>
      </c>
      <c r="M9" s="116">
        <v>0.95</v>
      </c>
      <c r="N9" s="116">
        <v>0.02</v>
      </c>
      <c r="O9" s="116">
        <v>0.01</v>
      </c>
      <c r="P9" s="116">
        <v>0</v>
      </c>
    </row>
    <row r="10" spans="1:16" ht="15.75" x14ac:dyDescent="0.25">
      <c r="A10" s="1"/>
      <c r="B10" s="14"/>
      <c r="C10" s="43"/>
      <c r="D10" s="43"/>
      <c r="E10" s="43"/>
      <c r="F10" s="43"/>
      <c r="G10" s="43"/>
      <c r="H10" s="43"/>
      <c r="I10" s="43"/>
      <c r="J10" s="43"/>
      <c r="K10" s="46"/>
      <c r="L10" s="46"/>
      <c r="M10" s="46"/>
      <c r="N10" s="46"/>
      <c r="O10" s="46"/>
      <c r="P10" s="46"/>
    </row>
    <row r="11" spans="1:16" ht="15.75" x14ac:dyDescent="0.25">
      <c r="A11" s="133" t="s">
        <v>162</v>
      </c>
      <c r="B11" s="92" t="s">
        <v>127</v>
      </c>
      <c r="C11" s="116">
        <v>200</v>
      </c>
      <c r="D11" s="116">
        <v>8.4</v>
      </c>
      <c r="E11" s="116">
        <v>11.5</v>
      </c>
      <c r="F11" s="116">
        <v>38.799999999999997</v>
      </c>
      <c r="G11" s="116">
        <v>292.10000000000002</v>
      </c>
      <c r="H11" s="116">
        <v>0.24</v>
      </c>
      <c r="I11" s="116">
        <v>0</v>
      </c>
      <c r="J11" s="116">
        <v>42.5</v>
      </c>
      <c r="K11" s="116">
        <v>0.7</v>
      </c>
      <c r="L11" s="116">
        <v>129</v>
      </c>
      <c r="M11" s="116">
        <v>185</v>
      </c>
      <c r="N11" s="116">
        <v>58</v>
      </c>
      <c r="O11" s="116">
        <v>3</v>
      </c>
      <c r="P11" s="116">
        <v>3.2</v>
      </c>
    </row>
    <row r="12" spans="1:16" ht="15.75" x14ac:dyDescent="0.25">
      <c r="A12" s="1"/>
      <c r="B12" s="14" t="s">
        <v>50</v>
      </c>
      <c r="C12" s="43">
        <v>100</v>
      </c>
      <c r="D12" s="43"/>
      <c r="E12" s="43"/>
      <c r="F12" s="43"/>
      <c r="G12" s="43"/>
      <c r="H12" s="43"/>
      <c r="I12" s="43"/>
      <c r="J12" s="43"/>
      <c r="K12" s="46"/>
      <c r="L12" s="46"/>
      <c r="M12" s="46"/>
      <c r="N12" s="46"/>
      <c r="O12" s="46"/>
      <c r="P12" s="46"/>
    </row>
    <row r="13" spans="1:16" ht="15.75" x14ac:dyDescent="0.25">
      <c r="A13" s="1"/>
      <c r="B13" s="14" t="s">
        <v>52</v>
      </c>
      <c r="C13" s="43">
        <v>6</v>
      </c>
      <c r="D13" s="43"/>
      <c r="E13" s="43"/>
      <c r="F13" s="43"/>
      <c r="G13" s="43"/>
      <c r="H13" s="43"/>
      <c r="I13" s="43"/>
      <c r="J13" s="43"/>
      <c r="K13" s="46"/>
      <c r="L13" s="46"/>
      <c r="M13" s="46"/>
      <c r="N13" s="46"/>
      <c r="O13" s="46"/>
      <c r="P13" s="46"/>
    </row>
    <row r="14" spans="1:16" ht="15.75" x14ac:dyDescent="0.25">
      <c r="A14" s="1"/>
      <c r="B14" s="14" t="s">
        <v>23</v>
      </c>
      <c r="C14" s="43">
        <v>5</v>
      </c>
      <c r="D14" s="43"/>
      <c r="E14" s="43"/>
      <c r="F14" s="43"/>
      <c r="G14" s="43"/>
      <c r="H14" s="43"/>
      <c r="I14" s="43"/>
      <c r="J14" s="43"/>
      <c r="K14" s="46"/>
      <c r="L14" s="46"/>
      <c r="M14" s="46"/>
      <c r="N14" s="46"/>
      <c r="O14" s="46"/>
      <c r="P14" s="46"/>
    </row>
    <row r="15" spans="1:16" ht="15.75" x14ac:dyDescent="0.25">
      <c r="A15" s="1"/>
      <c r="B15" s="14" t="s">
        <v>42</v>
      </c>
      <c r="C15" s="43">
        <v>1</v>
      </c>
      <c r="D15" s="43"/>
      <c r="E15" s="43"/>
      <c r="F15" s="43"/>
      <c r="G15" s="43"/>
      <c r="H15" s="43"/>
      <c r="I15" s="43"/>
      <c r="J15" s="43"/>
      <c r="K15" s="46"/>
      <c r="L15" s="46"/>
      <c r="M15" s="46"/>
      <c r="N15" s="46"/>
      <c r="O15" s="46"/>
      <c r="P15" s="46"/>
    </row>
    <row r="16" spans="1:16" ht="15.75" x14ac:dyDescent="0.25">
      <c r="A16" s="1"/>
      <c r="B16" s="14" t="s">
        <v>75</v>
      </c>
      <c r="C16" s="43">
        <v>20</v>
      </c>
      <c r="D16" s="43"/>
      <c r="E16" s="43"/>
      <c r="F16" s="43"/>
      <c r="G16" s="43"/>
      <c r="H16" s="43"/>
      <c r="I16" s="43"/>
      <c r="J16" s="43"/>
      <c r="K16" s="46"/>
      <c r="L16" s="46"/>
      <c r="M16" s="46"/>
      <c r="N16" s="46"/>
      <c r="O16" s="46"/>
      <c r="P16" s="46"/>
    </row>
    <row r="17" spans="1:16" ht="15.75" x14ac:dyDescent="0.25">
      <c r="A17" s="1"/>
      <c r="B17" s="7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</row>
    <row r="18" spans="1:16" ht="15.75" x14ac:dyDescent="0.25">
      <c r="A18" s="133" t="s">
        <v>163</v>
      </c>
      <c r="B18" s="92" t="s">
        <v>73</v>
      </c>
      <c r="C18" s="116">
        <v>200</v>
      </c>
      <c r="D18" s="116">
        <v>5.8</v>
      </c>
      <c r="E18" s="116">
        <v>1.8</v>
      </c>
      <c r="F18" s="116">
        <v>9</v>
      </c>
      <c r="G18" s="116">
        <v>82</v>
      </c>
      <c r="H18" s="116">
        <v>0.06</v>
      </c>
      <c r="I18" s="116">
        <v>1.4</v>
      </c>
      <c r="J18" s="116">
        <v>0.06</v>
      </c>
      <c r="K18" s="116">
        <v>0.28000000000000003</v>
      </c>
      <c r="L18" s="116">
        <v>240</v>
      </c>
      <c r="M18" s="116">
        <v>190</v>
      </c>
      <c r="N18" s="116">
        <v>228</v>
      </c>
      <c r="O18" s="116">
        <v>0.2</v>
      </c>
      <c r="P18" s="116">
        <v>0.75</v>
      </c>
    </row>
    <row r="19" spans="1:16" ht="15.75" x14ac:dyDescent="0.25">
      <c r="A19" s="1"/>
      <c r="B19" s="22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15.75" x14ac:dyDescent="0.25">
      <c r="A20" s="114" t="s">
        <v>159</v>
      </c>
      <c r="B20" s="94" t="s">
        <v>199</v>
      </c>
      <c r="C20" s="99">
        <v>200</v>
      </c>
      <c r="D20" s="99">
        <v>0.2</v>
      </c>
      <c r="E20" s="99">
        <v>0</v>
      </c>
      <c r="F20" s="99">
        <v>0.1</v>
      </c>
      <c r="G20" s="99">
        <v>53.4</v>
      </c>
      <c r="H20" s="99">
        <v>0.01</v>
      </c>
      <c r="I20" s="99">
        <v>0</v>
      </c>
      <c r="J20" s="99">
        <v>0</v>
      </c>
      <c r="K20" s="99">
        <v>0.06</v>
      </c>
      <c r="L20" s="99">
        <v>4</v>
      </c>
      <c r="M20" s="99">
        <v>7</v>
      </c>
      <c r="N20" s="99">
        <v>4</v>
      </c>
      <c r="O20" s="99">
        <v>1</v>
      </c>
      <c r="P20" s="99">
        <v>0</v>
      </c>
    </row>
    <row r="21" spans="1:16" ht="15.75" x14ac:dyDescent="0.25">
      <c r="A21" s="3"/>
      <c r="B21" s="14" t="s">
        <v>81</v>
      </c>
      <c r="C21" s="43">
        <v>1</v>
      </c>
      <c r="D21" s="43"/>
      <c r="E21" s="43"/>
      <c r="F21" s="43"/>
      <c r="G21" s="43"/>
      <c r="H21" s="43"/>
      <c r="I21" s="43"/>
      <c r="J21" s="48"/>
      <c r="K21" s="48"/>
      <c r="L21" s="48"/>
      <c r="M21" s="48"/>
      <c r="N21" s="48"/>
      <c r="O21" s="48"/>
      <c r="P21" s="48"/>
    </row>
    <row r="22" spans="1:16" ht="15.75" x14ac:dyDescent="0.25">
      <c r="A22" s="3"/>
      <c r="B22" s="23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1:16" ht="15.75" x14ac:dyDescent="0.25">
      <c r="A23" s="114" t="s">
        <v>164</v>
      </c>
      <c r="B23" s="94" t="s">
        <v>28</v>
      </c>
      <c r="C23" s="96">
        <v>30</v>
      </c>
      <c r="D23" s="96">
        <v>2.2999999999999998</v>
      </c>
      <c r="E23" s="96">
        <v>0.3</v>
      </c>
      <c r="F23" s="96">
        <v>11.5</v>
      </c>
      <c r="G23" s="96">
        <v>57.9</v>
      </c>
      <c r="H23" s="96">
        <v>0.05</v>
      </c>
      <c r="I23" s="96"/>
      <c r="J23" s="96"/>
      <c r="K23" s="96">
        <v>0.41</v>
      </c>
      <c r="L23" s="96">
        <v>9</v>
      </c>
      <c r="M23" s="96">
        <v>29.25</v>
      </c>
      <c r="N23" s="96">
        <v>6.3</v>
      </c>
      <c r="O23" s="96">
        <v>0.5</v>
      </c>
      <c r="P23" s="96">
        <v>1</v>
      </c>
    </row>
    <row r="24" spans="1:16" ht="15.75" x14ac:dyDescent="0.25">
      <c r="A24" s="3"/>
      <c r="B24" s="14" t="s">
        <v>28</v>
      </c>
      <c r="C24" s="43"/>
      <c r="D24" s="43"/>
      <c r="E24" s="43"/>
      <c r="F24" s="43"/>
      <c r="G24" s="43"/>
      <c r="H24" s="43"/>
      <c r="I24" s="43"/>
      <c r="J24" s="43"/>
      <c r="K24" s="48"/>
      <c r="L24" s="48"/>
      <c r="M24" s="48"/>
      <c r="N24" s="48"/>
      <c r="O24" s="48"/>
      <c r="P24" s="48"/>
    </row>
    <row r="25" spans="1:16" ht="15.75" x14ac:dyDescent="0.25">
      <c r="A25" s="3"/>
      <c r="B25" s="14"/>
      <c r="C25" s="43"/>
      <c r="D25" s="43"/>
      <c r="E25" s="43"/>
      <c r="F25" s="43"/>
      <c r="G25" s="43"/>
      <c r="H25" s="43"/>
      <c r="I25" s="43"/>
      <c r="J25" s="43"/>
      <c r="K25" s="48"/>
      <c r="L25" s="48"/>
      <c r="M25" s="48"/>
      <c r="N25" s="48"/>
      <c r="O25" s="48"/>
      <c r="P25" s="48"/>
    </row>
    <row r="26" spans="1:16" ht="15.75" x14ac:dyDescent="0.25">
      <c r="A26" s="114"/>
      <c r="B26" s="94" t="s">
        <v>19</v>
      </c>
      <c r="C26" s="99"/>
      <c r="D26" s="99">
        <f t="shared" ref="D26:P26" si="0">SUM(D7+D9+D11+D18+D20+D23)</f>
        <v>23.630000000000003</v>
      </c>
      <c r="E26" s="99">
        <f t="shared" si="0"/>
        <v>26.43</v>
      </c>
      <c r="F26" s="99">
        <f t="shared" si="0"/>
        <v>59.44</v>
      </c>
      <c r="G26" s="99">
        <f t="shared" si="0"/>
        <v>630.79999999999995</v>
      </c>
      <c r="H26" s="99">
        <f t="shared" si="0"/>
        <v>0.37</v>
      </c>
      <c r="I26" s="99">
        <f t="shared" si="0"/>
        <v>1.88</v>
      </c>
      <c r="J26" s="99">
        <f t="shared" si="0"/>
        <v>42.74</v>
      </c>
      <c r="K26" s="99">
        <f t="shared" si="0"/>
        <v>1.51</v>
      </c>
      <c r="L26" s="99">
        <f t="shared" si="0"/>
        <v>682.6</v>
      </c>
      <c r="M26" s="99">
        <f t="shared" si="0"/>
        <v>574.20000000000005</v>
      </c>
      <c r="N26" s="99">
        <f t="shared" si="0"/>
        <v>311.32</v>
      </c>
      <c r="O26" s="99">
        <f t="shared" si="0"/>
        <v>5.04</v>
      </c>
      <c r="P26" s="99">
        <f t="shared" si="0"/>
        <v>4.95</v>
      </c>
    </row>
    <row r="27" spans="1:16" ht="16.5" thickBot="1" x14ac:dyDescent="0.3">
      <c r="A27" s="38"/>
      <c r="B27" s="39" t="s">
        <v>76</v>
      </c>
      <c r="C27" s="40"/>
      <c r="D27" s="44" t="s">
        <v>77</v>
      </c>
      <c r="E27" s="44" t="s">
        <v>78</v>
      </c>
      <c r="F27" s="44" t="s">
        <v>79</v>
      </c>
      <c r="G27" s="44" t="s">
        <v>80</v>
      </c>
      <c r="H27" s="40"/>
      <c r="I27" s="40"/>
      <c r="J27" s="40"/>
      <c r="K27" s="40"/>
      <c r="L27" s="40"/>
      <c r="M27" s="40"/>
      <c r="N27" s="40"/>
      <c r="O27" s="40"/>
      <c r="P27" s="137">
        <v>4.25</v>
      </c>
    </row>
    <row r="28" spans="1:16" x14ac:dyDescent="0.25">
      <c r="A28" s="36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ht="15.75" x14ac:dyDescent="0.25">
      <c r="A29" s="224" t="s">
        <v>20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131"/>
    </row>
    <row r="30" spans="1:16" ht="15.75" x14ac:dyDescent="0.25">
      <c r="A30" s="11"/>
      <c r="B30" s="11" t="s">
        <v>126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5.75" x14ac:dyDescent="0.25">
      <c r="A31" s="219" t="s">
        <v>0</v>
      </c>
      <c r="B31" s="219" t="s">
        <v>1</v>
      </c>
      <c r="C31" s="219" t="s">
        <v>2</v>
      </c>
      <c r="D31" s="221" t="s">
        <v>3</v>
      </c>
      <c r="E31" s="222"/>
      <c r="F31" s="223"/>
      <c r="G31" s="219" t="s">
        <v>7</v>
      </c>
      <c r="H31" s="221" t="s">
        <v>8</v>
      </c>
      <c r="I31" s="222"/>
      <c r="J31" s="222"/>
      <c r="K31" s="223"/>
      <c r="L31" s="221" t="s">
        <v>12</v>
      </c>
      <c r="M31" s="222"/>
      <c r="N31" s="222"/>
      <c r="O31" s="223"/>
      <c r="P31" s="212" t="s">
        <v>196</v>
      </c>
    </row>
    <row r="32" spans="1:16" ht="15.75" x14ac:dyDescent="0.25">
      <c r="A32" s="220"/>
      <c r="B32" s="220"/>
      <c r="C32" s="220"/>
      <c r="D32" s="58" t="s">
        <v>4</v>
      </c>
      <c r="E32" s="58" t="s">
        <v>5</v>
      </c>
      <c r="F32" s="58" t="s">
        <v>6</v>
      </c>
      <c r="G32" s="220"/>
      <c r="H32" s="58" t="s">
        <v>9</v>
      </c>
      <c r="I32" s="58" t="s">
        <v>10</v>
      </c>
      <c r="J32" s="58" t="s">
        <v>11</v>
      </c>
      <c r="K32" s="58" t="s">
        <v>18</v>
      </c>
      <c r="L32" s="58" t="s">
        <v>13</v>
      </c>
      <c r="M32" s="58" t="s">
        <v>14</v>
      </c>
      <c r="N32" s="58" t="s">
        <v>15</v>
      </c>
      <c r="O32" s="58" t="s">
        <v>16</v>
      </c>
      <c r="P32" s="213"/>
    </row>
    <row r="33" spans="1:16" ht="15.75" x14ac:dyDescent="0.25">
      <c r="A33" s="6">
        <v>1</v>
      </c>
      <c r="B33" s="6">
        <v>2</v>
      </c>
      <c r="C33" s="6">
        <v>3</v>
      </c>
      <c r="D33" s="6">
        <v>4</v>
      </c>
      <c r="E33" s="6">
        <v>5</v>
      </c>
      <c r="F33" s="6">
        <v>6</v>
      </c>
      <c r="G33" s="6">
        <v>7</v>
      </c>
      <c r="H33" s="6">
        <v>8</v>
      </c>
      <c r="I33" s="6">
        <v>9</v>
      </c>
      <c r="J33" s="6">
        <v>10</v>
      </c>
      <c r="K33" s="6">
        <v>11</v>
      </c>
      <c r="L33" s="6">
        <v>12</v>
      </c>
      <c r="M33" s="6">
        <v>13</v>
      </c>
      <c r="N33" s="6">
        <v>14</v>
      </c>
      <c r="O33" s="6">
        <v>15</v>
      </c>
      <c r="P33" s="6"/>
    </row>
    <row r="34" spans="1:16" ht="15.75" x14ac:dyDescent="0.25">
      <c r="A34" s="135" t="s">
        <v>165</v>
      </c>
      <c r="B34" s="113" t="s">
        <v>200</v>
      </c>
      <c r="C34" s="96">
        <v>60</v>
      </c>
      <c r="D34" s="96">
        <v>0.9</v>
      </c>
      <c r="E34" s="96">
        <v>3.7</v>
      </c>
      <c r="F34" s="96">
        <v>4.4000000000000004</v>
      </c>
      <c r="G34" s="96">
        <v>54.5</v>
      </c>
      <c r="H34" s="96">
        <v>0.05</v>
      </c>
      <c r="I34" s="96">
        <v>15</v>
      </c>
      <c r="J34" s="96">
        <v>40</v>
      </c>
      <c r="K34" s="96">
        <v>1.2</v>
      </c>
      <c r="L34" s="96">
        <v>27.5</v>
      </c>
      <c r="M34" s="96">
        <v>32.4</v>
      </c>
      <c r="N34" s="96">
        <v>20.6</v>
      </c>
      <c r="O34" s="96">
        <v>0.9</v>
      </c>
      <c r="P34" s="96">
        <v>0</v>
      </c>
    </row>
    <row r="35" spans="1:16" ht="15.75" x14ac:dyDescent="0.25">
      <c r="A35" s="134"/>
      <c r="B35" s="50"/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75" x14ac:dyDescent="0.25">
      <c r="A36" s="133" t="s">
        <v>166</v>
      </c>
      <c r="B36" s="105" t="s">
        <v>128</v>
      </c>
      <c r="C36" s="112">
        <v>100</v>
      </c>
      <c r="D36" s="96">
        <v>13.6</v>
      </c>
      <c r="E36" s="96">
        <v>12.2</v>
      </c>
      <c r="F36" s="96">
        <v>10.6</v>
      </c>
      <c r="G36" s="96">
        <v>206.8</v>
      </c>
      <c r="H36" s="96">
        <v>0.12</v>
      </c>
      <c r="I36" s="96">
        <v>0.9</v>
      </c>
      <c r="J36" s="96">
        <v>0</v>
      </c>
      <c r="K36" s="96">
        <v>2.2999999999999998</v>
      </c>
      <c r="L36" s="96">
        <v>24</v>
      </c>
      <c r="M36" s="96">
        <v>154</v>
      </c>
      <c r="N36" s="96">
        <v>24</v>
      </c>
      <c r="O36" s="96">
        <v>1.4</v>
      </c>
      <c r="P36" s="96">
        <v>0.8</v>
      </c>
    </row>
    <row r="37" spans="1:16" ht="15.75" x14ac:dyDescent="0.25">
      <c r="A37" s="1"/>
      <c r="B37" s="28" t="s">
        <v>59</v>
      </c>
      <c r="C37" s="26">
        <v>57</v>
      </c>
      <c r="D37" s="13"/>
      <c r="E37" s="13"/>
      <c r="F37" s="59"/>
      <c r="G37" s="13"/>
      <c r="H37" s="13"/>
      <c r="I37" s="13"/>
      <c r="J37" s="8"/>
      <c r="K37" s="8"/>
      <c r="L37" s="8"/>
      <c r="M37" s="8"/>
      <c r="N37" s="8"/>
      <c r="O37" s="8"/>
      <c r="P37" s="8"/>
    </row>
    <row r="38" spans="1:16" ht="15.75" x14ac:dyDescent="0.25">
      <c r="A38" s="1"/>
      <c r="B38" s="29" t="s">
        <v>23</v>
      </c>
      <c r="C38" s="26">
        <v>2</v>
      </c>
      <c r="D38" s="59"/>
      <c r="E38" s="59"/>
      <c r="F38" s="13"/>
      <c r="G38" s="13"/>
      <c r="H38" s="13"/>
      <c r="I38" s="13"/>
      <c r="J38" s="8"/>
      <c r="K38" s="8"/>
      <c r="L38" s="8"/>
      <c r="M38" s="8"/>
      <c r="N38" s="8"/>
      <c r="O38" s="8"/>
      <c r="P38" s="8"/>
    </row>
    <row r="39" spans="1:16" ht="15.75" x14ac:dyDescent="0.25">
      <c r="A39" s="1"/>
      <c r="B39" s="29" t="s">
        <v>47</v>
      </c>
      <c r="C39" s="26">
        <v>2</v>
      </c>
      <c r="D39" s="59"/>
      <c r="E39" s="59"/>
      <c r="F39" s="59"/>
      <c r="G39" s="59"/>
      <c r="H39" s="59"/>
      <c r="I39" s="59"/>
      <c r="J39" s="8"/>
      <c r="K39" s="8"/>
      <c r="L39" s="8"/>
      <c r="M39" s="8"/>
      <c r="N39" s="8"/>
      <c r="O39" s="8"/>
      <c r="P39" s="8"/>
    </row>
    <row r="40" spans="1:16" ht="15.75" x14ac:dyDescent="0.25">
      <c r="A40" s="1"/>
      <c r="B40" s="29" t="s">
        <v>85</v>
      </c>
      <c r="C40" s="26">
        <v>4</v>
      </c>
      <c r="D40" s="13"/>
      <c r="E40" s="59"/>
      <c r="F40" s="13"/>
      <c r="G40" s="13"/>
      <c r="H40" s="13"/>
      <c r="I40" s="13"/>
      <c r="J40" s="8"/>
      <c r="K40" s="8"/>
      <c r="L40" s="8"/>
      <c r="M40" s="8"/>
      <c r="N40" s="8"/>
      <c r="O40" s="8"/>
      <c r="P40" s="8"/>
    </row>
    <row r="41" spans="1:16" ht="15.75" x14ac:dyDescent="0.25">
      <c r="A41" s="1"/>
      <c r="B41" s="29" t="s">
        <v>28</v>
      </c>
      <c r="C41" s="26">
        <v>13</v>
      </c>
      <c r="D41" s="59"/>
      <c r="E41" s="13"/>
      <c r="F41" s="59"/>
      <c r="G41" s="13"/>
      <c r="H41" s="13"/>
      <c r="I41" s="13"/>
      <c r="J41" s="8"/>
      <c r="K41" s="8"/>
      <c r="L41" s="8"/>
      <c r="M41" s="8"/>
      <c r="N41" s="8"/>
      <c r="O41" s="8"/>
      <c r="P41" s="8"/>
    </row>
    <row r="42" spans="1:16" ht="15.75" x14ac:dyDescent="0.25">
      <c r="A42" s="1"/>
      <c r="B42" s="29" t="s">
        <v>82</v>
      </c>
      <c r="C42" s="26">
        <v>20</v>
      </c>
      <c r="D42" s="13"/>
      <c r="E42" s="59"/>
      <c r="F42" s="13"/>
      <c r="G42" s="13"/>
      <c r="H42" s="13"/>
      <c r="I42" s="13"/>
      <c r="J42" s="8"/>
      <c r="K42" s="8"/>
      <c r="L42" s="8"/>
      <c r="M42" s="8"/>
      <c r="N42" s="8"/>
      <c r="O42" s="8"/>
      <c r="P42" s="8"/>
    </row>
    <row r="43" spans="1:16" ht="15.75" x14ac:dyDescent="0.25">
      <c r="A43" s="1"/>
      <c r="B43" s="51" t="s">
        <v>42</v>
      </c>
      <c r="C43" s="26">
        <v>0.3</v>
      </c>
      <c r="D43" s="13"/>
      <c r="E43" s="59"/>
      <c r="F43" s="13"/>
      <c r="G43" s="13"/>
      <c r="H43" s="13"/>
      <c r="I43" s="13"/>
      <c r="J43" s="8"/>
      <c r="K43" s="8"/>
      <c r="L43" s="8"/>
      <c r="M43" s="8"/>
      <c r="N43" s="8"/>
      <c r="O43" s="8"/>
      <c r="P43" s="8"/>
    </row>
    <row r="44" spans="1:16" ht="15.75" x14ac:dyDescent="0.25">
      <c r="A44" s="1"/>
      <c r="B44" s="31" t="s">
        <v>86</v>
      </c>
      <c r="C44" s="26">
        <v>0.1</v>
      </c>
      <c r="D44" s="59"/>
      <c r="E44" s="59"/>
      <c r="F44" s="59"/>
      <c r="G44" s="59"/>
      <c r="H44" s="59"/>
      <c r="I44" s="8"/>
      <c r="J44" s="8"/>
      <c r="K44" s="8"/>
      <c r="L44" s="8"/>
      <c r="M44" s="8"/>
      <c r="N44" s="8"/>
      <c r="O44" s="8"/>
      <c r="P44" s="8"/>
    </row>
    <row r="45" spans="1:16" ht="15.75" x14ac:dyDescent="0.25">
      <c r="A45" s="133" t="s">
        <v>167</v>
      </c>
      <c r="B45" s="105" t="s">
        <v>64</v>
      </c>
      <c r="C45" s="96">
        <v>180</v>
      </c>
      <c r="D45" s="96">
        <v>5</v>
      </c>
      <c r="E45" s="96">
        <v>5.3</v>
      </c>
      <c r="F45" s="96">
        <v>35</v>
      </c>
      <c r="G45" s="96">
        <v>208</v>
      </c>
      <c r="H45" s="96">
        <v>0.06</v>
      </c>
      <c r="I45" s="96"/>
      <c r="J45" s="96">
        <v>20</v>
      </c>
      <c r="K45" s="96">
        <v>0.5</v>
      </c>
      <c r="L45" s="96">
        <v>59</v>
      </c>
      <c r="M45" s="96">
        <v>40</v>
      </c>
      <c r="N45" s="96">
        <v>7</v>
      </c>
      <c r="O45" s="96">
        <v>1</v>
      </c>
      <c r="P45" s="96">
        <v>2.9</v>
      </c>
    </row>
    <row r="46" spans="1:16" ht="15.75" x14ac:dyDescent="0.25">
      <c r="A46" s="1"/>
      <c r="B46" s="28" t="s">
        <v>23</v>
      </c>
      <c r="C46" s="13">
        <v>5</v>
      </c>
      <c r="D46" s="59"/>
      <c r="E46" s="13"/>
      <c r="F46" s="59"/>
      <c r="G46" s="13"/>
      <c r="H46" s="13"/>
      <c r="I46" s="13"/>
      <c r="J46" s="13"/>
      <c r="K46" s="8"/>
      <c r="L46" s="8"/>
      <c r="M46" s="8"/>
      <c r="N46" s="8"/>
      <c r="O46" s="8"/>
      <c r="P46" s="8"/>
    </row>
    <row r="47" spans="1:16" ht="15.75" x14ac:dyDescent="0.25">
      <c r="A47" s="1"/>
      <c r="B47" s="30" t="s">
        <v>65</v>
      </c>
      <c r="C47" s="13">
        <v>48</v>
      </c>
      <c r="D47" s="13"/>
      <c r="E47" s="13"/>
      <c r="F47" s="13"/>
      <c r="G47" s="13"/>
      <c r="H47" s="13"/>
      <c r="I47" s="13"/>
      <c r="J47" s="13"/>
      <c r="K47" s="8"/>
      <c r="L47" s="8"/>
      <c r="M47" s="8"/>
      <c r="N47" s="8"/>
      <c r="O47" s="8"/>
      <c r="P47" s="8"/>
    </row>
    <row r="48" spans="1:16" ht="15.75" x14ac:dyDescent="0.25">
      <c r="A48" s="1"/>
      <c r="B48" s="31"/>
      <c r="C48" s="59" t="s">
        <v>43</v>
      </c>
      <c r="D48" s="13"/>
      <c r="E48" s="13"/>
      <c r="F48" s="13"/>
      <c r="G48" s="13"/>
      <c r="H48" s="13"/>
      <c r="I48" s="13"/>
      <c r="J48" s="13"/>
      <c r="K48" s="8"/>
      <c r="L48" s="8"/>
      <c r="M48" s="8"/>
      <c r="N48" s="8"/>
      <c r="O48" s="8"/>
      <c r="P48" s="8"/>
    </row>
    <row r="49" spans="1:16" ht="15.75" x14ac:dyDescent="0.25">
      <c r="A49" s="133" t="s">
        <v>164</v>
      </c>
      <c r="B49" s="105" t="s">
        <v>51</v>
      </c>
      <c r="C49" s="96">
        <v>30</v>
      </c>
      <c r="D49" s="96">
        <v>1.98</v>
      </c>
      <c r="E49" s="96">
        <v>0.36</v>
      </c>
      <c r="F49" s="96">
        <v>10.26</v>
      </c>
      <c r="G49" s="96">
        <v>54.3</v>
      </c>
      <c r="H49" s="96">
        <v>0.05</v>
      </c>
      <c r="I49" s="96"/>
      <c r="J49" s="96"/>
      <c r="K49" s="96">
        <v>0.2</v>
      </c>
      <c r="L49" s="96">
        <v>10.25</v>
      </c>
      <c r="M49" s="96">
        <v>28.8</v>
      </c>
      <c r="N49" s="96">
        <v>7.5</v>
      </c>
      <c r="O49" s="96">
        <v>0.61</v>
      </c>
      <c r="P49" s="96">
        <v>1</v>
      </c>
    </row>
    <row r="50" spans="1:16" ht="15.75" x14ac:dyDescent="0.25">
      <c r="A50" s="1"/>
      <c r="B50" s="31"/>
      <c r="C50" s="59"/>
      <c r="D50" s="13"/>
      <c r="E50" s="13"/>
      <c r="F50" s="13"/>
      <c r="G50" s="13"/>
      <c r="H50" s="13"/>
      <c r="I50" s="13"/>
      <c r="J50" s="13"/>
      <c r="K50" s="8"/>
      <c r="L50" s="8"/>
      <c r="M50" s="8"/>
      <c r="N50" s="8"/>
      <c r="O50" s="8"/>
      <c r="P50" s="8"/>
    </row>
    <row r="51" spans="1:16" ht="15.75" x14ac:dyDescent="0.25">
      <c r="A51" s="114" t="s">
        <v>175</v>
      </c>
      <c r="B51" s="104" t="s">
        <v>197</v>
      </c>
      <c r="C51" s="99">
        <v>200</v>
      </c>
      <c r="D51" s="99">
        <v>0.2</v>
      </c>
      <c r="E51" s="99">
        <v>0</v>
      </c>
      <c r="F51" s="99">
        <v>0.1</v>
      </c>
      <c r="G51" s="99">
        <v>53.4</v>
      </c>
      <c r="H51" s="99">
        <v>0.01</v>
      </c>
      <c r="I51" s="99">
        <v>0</v>
      </c>
      <c r="J51" s="99">
        <v>0</v>
      </c>
      <c r="K51" s="99">
        <v>0.06</v>
      </c>
      <c r="L51" s="99">
        <v>4</v>
      </c>
      <c r="M51" s="99">
        <v>7</v>
      </c>
      <c r="N51" s="99">
        <v>4</v>
      </c>
      <c r="O51" s="99">
        <v>1</v>
      </c>
      <c r="P51" s="99">
        <v>0</v>
      </c>
    </row>
    <row r="52" spans="1:16" ht="15.75" x14ac:dyDescent="0.25">
      <c r="A52" s="3"/>
      <c r="B52" s="29" t="s">
        <v>198</v>
      </c>
      <c r="C52" s="13">
        <v>20</v>
      </c>
      <c r="D52" s="13"/>
      <c r="E52" s="13"/>
      <c r="F52" s="13"/>
      <c r="G52" s="13"/>
      <c r="H52" s="13"/>
      <c r="I52" s="13"/>
      <c r="J52" s="13"/>
      <c r="K52" s="10"/>
      <c r="L52" s="10"/>
      <c r="M52" s="10"/>
      <c r="N52" s="10"/>
      <c r="O52" s="10"/>
      <c r="P52" s="10"/>
    </row>
    <row r="53" spans="1:16" ht="15.75" x14ac:dyDescent="0.25">
      <c r="A53" s="3"/>
      <c r="B53" s="31"/>
      <c r="C53" s="59" t="s">
        <v>43</v>
      </c>
      <c r="D53" s="59"/>
      <c r="E53" s="59"/>
      <c r="F53" s="13"/>
      <c r="G53" s="13"/>
      <c r="H53" s="13"/>
      <c r="I53" s="13"/>
      <c r="J53" s="13"/>
      <c r="K53" s="10"/>
      <c r="L53" s="10"/>
      <c r="M53" s="10"/>
      <c r="N53" s="10"/>
      <c r="O53" s="10"/>
      <c r="P53" s="10"/>
    </row>
    <row r="54" spans="1:16" ht="15.75" x14ac:dyDescent="0.25">
      <c r="A54" s="3" t="s">
        <v>164</v>
      </c>
      <c r="B54" s="88" t="s">
        <v>129</v>
      </c>
      <c r="C54" s="89">
        <v>100</v>
      </c>
      <c r="D54" s="89">
        <v>0.4</v>
      </c>
      <c r="E54" s="89">
        <v>0.4</v>
      </c>
      <c r="F54" s="89">
        <v>9.8000000000000007</v>
      </c>
      <c r="G54" s="89">
        <v>42</v>
      </c>
      <c r="H54" s="89">
        <v>0.03</v>
      </c>
      <c r="I54" s="89">
        <v>10</v>
      </c>
      <c r="J54" s="89">
        <v>5</v>
      </c>
      <c r="K54" s="89">
        <v>0.4</v>
      </c>
      <c r="L54" s="89">
        <v>16</v>
      </c>
      <c r="M54" s="89">
        <v>11</v>
      </c>
      <c r="N54" s="89">
        <v>9</v>
      </c>
      <c r="O54" s="89">
        <v>2.2000000000000002</v>
      </c>
      <c r="P54" s="89">
        <v>0.8</v>
      </c>
    </row>
    <row r="55" spans="1:16" ht="15.75" x14ac:dyDescent="0.25">
      <c r="A55" s="21"/>
      <c r="B55" s="3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15.75" x14ac:dyDescent="0.25">
      <c r="A56" s="106"/>
      <c r="B56" s="104" t="s">
        <v>19</v>
      </c>
      <c r="C56" s="99"/>
      <c r="D56" s="99">
        <f t="shared" ref="D56:P56" si="1">SUM(D34+D36+D45+D49+D51+D54)</f>
        <v>22.08</v>
      </c>
      <c r="E56" s="99">
        <f t="shared" si="1"/>
        <v>21.959999999999997</v>
      </c>
      <c r="F56" s="99">
        <f t="shared" si="1"/>
        <v>70.16</v>
      </c>
      <c r="G56" s="99">
        <f t="shared" si="1"/>
        <v>619</v>
      </c>
      <c r="H56" s="99">
        <f t="shared" si="1"/>
        <v>0.31999999999999995</v>
      </c>
      <c r="I56" s="99">
        <f t="shared" si="1"/>
        <v>25.9</v>
      </c>
      <c r="J56" s="99">
        <f t="shared" si="1"/>
        <v>65</v>
      </c>
      <c r="K56" s="99">
        <f t="shared" si="1"/>
        <v>4.66</v>
      </c>
      <c r="L56" s="99">
        <f t="shared" si="1"/>
        <v>140.75</v>
      </c>
      <c r="M56" s="99">
        <f t="shared" si="1"/>
        <v>273.20000000000005</v>
      </c>
      <c r="N56" s="99">
        <f t="shared" si="1"/>
        <v>72.099999999999994</v>
      </c>
      <c r="O56" s="99">
        <f t="shared" si="1"/>
        <v>7.11</v>
      </c>
      <c r="P56" s="99">
        <f t="shared" si="1"/>
        <v>5.5</v>
      </c>
    </row>
    <row r="57" spans="1:16" ht="16.5" thickBot="1" x14ac:dyDescent="0.3">
      <c r="A57" s="41"/>
      <c r="B57" s="39" t="s">
        <v>76</v>
      </c>
      <c r="C57" s="40"/>
      <c r="D57" s="44" t="s">
        <v>77</v>
      </c>
      <c r="E57" s="44" t="s">
        <v>78</v>
      </c>
      <c r="F57" s="44" t="s">
        <v>79</v>
      </c>
      <c r="G57" s="44" t="s">
        <v>80</v>
      </c>
      <c r="H57" s="42"/>
      <c r="I57" s="42"/>
      <c r="J57" s="42"/>
      <c r="K57" s="42"/>
      <c r="L57" s="42"/>
      <c r="M57" s="42"/>
      <c r="N57" s="42"/>
      <c r="O57" s="42"/>
      <c r="P57" s="137">
        <v>4.25</v>
      </c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x14ac:dyDescent="0.25">
      <c r="A59" s="224" t="s">
        <v>70</v>
      </c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131"/>
    </row>
    <row r="60" spans="1:16" ht="15.75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ht="15.75" x14ac:dyDescent="0.25">
      <c r="A61" s="225" t="s">
        <v>0</v>
      </c>
      <c r="B61" s="225" t="s">
        <v>1</v>
      </c>
      <c r="C61" s="225" t="s">
        <v>89</v>
      </c>
      <c r="D61" s="225" t="s">
        <v>3</v>
      </c>
      <c r="E61" s="225"/>
      <c r="F61" s="225"/>
      <c r="G61" s="225" t="s">
        <v>7</v>
      </c>
      <c r="H61" s="225" t="s">
        <v>8</v>
      </c>
      <c r="I61" s="225"/>
      <c r="J61" s="225"/>
      <c r="K61" s="225"/>
      <c r="L61" s="225" t="s">
        <v>12</v>
      </c>
      <c r="M61" s="225"/>
      <c r="N61" s="225"/>
      <c r="O61" s="225"/>
      <c r="P61" s="212" t="s">
        <v>196</v>
      </c>
    </row>
    <row r="62" spans="1:16" ht="15.75" x14ac:dyDescent="0.25">
      <c r="A62" s="225"/>
      <c r="B62" s="225"/>
      <c r="C62" s="225"/>
      <c r="D62" s="58" t="s">
        <v>4</v>
      </c>
      <c r="E62" s="58" t="s">
        <v>5</v>
      </c>
      <c r="F62" s="58" t="s">
        <v>6</v>
      </c>
      <c r="G62" s="225"/>
      <c r="H62" s="58" t="s">
        <v>9</v>
      </c>
      <c r="I62" s="58" t="s">
        <v>10</v>
      </c>
      <c r="J62" s="58" t="s">
        <v>11</v>
      </c>
      <c r="K62" s="58" t="s">
        <v>18</v>
      </c>
      <c r="L62" s="58" t="s">
        <v>13</v>
      </c>
      <c r="M62" s="58" t="s">
        <v>14</v>
      </c>
      <c r="N62" s="58" t="s">
        <v>15</v>
      </c>
      <c r="O62" s="58" t="s">
        <v>16</v>
      </c>
      <c r="P62" s="213"/>
    </row>
    <row r="63" spans="1:16" ht="15.75" x14ac:dyDescent="0.25">
      <c r="A63" s="6">
        <v>1</v>
      </c>
      <c r="B63" s="6">
        <v>2</v>
      </c>
      <c r="C63" s="6">
        <v>3</v>
      </c>
      <c r="D63" s="6">
        <v>4</v>
      </c>
      <c r="E63" s="6">
        <v>5</v>
      </c>
      <c r="F63" s="6">
        <v>6</v>
      </c>
      <c r="G63" s="6">
        <v>7</v>
      </c>
      <c r="H63" s="6">
        <v>8</v>
      </c>
      <c r="I63" s="6">
        <v>9</v>
      </c>
      <c r="J63" s="6">
        <v>10</v>
      </c>
      <c r="K63" s="6">
        <v>11</v>
      </c>
      <c r="L63" s="6">
        <v>12</v>
      </c>
      <c r="M63" s="6">
        <v>13</v>
      </c>
      <c r="N63" s="6">
        <v>14</v>
      </c>
      <c r="O63" s="6">
        <v>15</v>
      </c>
      <c r="P63" s="6"/>
    </row>
    <row r="64" spans="1:16" ht="15.75" x14ac:dyDescent="0.25">
      <c r="A64" s="135" t="s">
        <v>195</v>
      </c>
      <c r="B64" s="92" t="s">
        <v>87</v>
      </c>
      <c r="C64" s="96">
        <v>100</v>
      </c>
      <c r="D64" s="96">
        <v>1.1000000000000001</v>
      </c>
      <c r="E64" s="96">
        <v>0.2</v>
      </c>
      <c r="F64" s="96">
        <v>3.8</v>
      </c>
      <c r="G64" s="96">
        <v>23</v>
      </c>
      <c r="H64" s="96">
        <v>0.01</v>
      </c>
      <c r="I64" s="96">
        <v>15.11</v>
      </c>
      <c r="J64" s="96">
        <v>0.55000000000000004</v>
      </c>
      <c r="K64" s="96">
        <v>0.41</v>
      </c>
      <c r="L64" s="96">
        <v>33.18</v>
      </c>
      <c r="M64" s="96">
        <v>17.96</v>
      </c>
      <c r="N64" s="96">
        <v>10.29</v>
      </c>
      <c r="O64" s="96">
        <v>0.39</v>
      </c>
      <c r="P64" s="96">
        <v>0</v>
      </c>
    </row>
    <row r="65" spans="1:16" ht="15.75" x14ac:dyDescent="0.25">
      <c r="A65" s="136"/>
      <c r="B65" s="14"/>
      <c r="C65" s="26"/>
      <c r="D65" s="13"/>
      <c r="E65" s="59"/>
      <c r="F65" s="13"/>
      <c r="G65" s="13"/>
      <c r="H65" s="13"/>
      <c r="I65" s="13"/>
      <c r="J65" s="13"/>
      <c r="K65" s="6"/>
      <c r="L65" s="6"/>
      <c r="M65" s="6"/>
      <c r="N65" s="6"/>
      <c r="O65" s="6"/>
      <c r="P65" s="6"/>
    </row>
    <row r="66" spans="1:16" ht="31.5" x14ac:dyDescent="0.25">
      <c r="A66" s="135" t="s">
        <v>168</v>
      </c>
      <c r="B66" s="92" t="s">
        <v>130</v>
      </c>
      <c r="C66" s="112">
        <v>100</v>
      </c>
      <c r="D66" s="96">
        <v>15.2</v>
      </c>
      <c r="E66" s="96">
        <v>13.1</v>
      </c>
      <c r="F66" s="96">
        <v>2.5</v>
      </c>
      <c r="G66" s="96">
        <v>188.4</v>
      </c>
      <c r="H66" s="96">
        <v>0.04</v>
      </c>
      <c r="I66" s="96">
        <v>0</v>
      </c>
      <c r="J66" s="96">
        <v>36</v>
      </c>
      <c r="K66" s="96">
        <v>2</v>
      </c>
      <c r="L66" s="96">
        <v>31</v>
      </c>
      <c r="M66" s="96">
        <v>158</v>
      </c>
      <c r="N66" s="96">
        <v>30.76</v>
      </c>
      <c r="O66" s="96">
        <v>2</v>
      </c>
      <c r="P66" s="96">
        <v>0.2</v>
      </c>
    </row>
    <row r="67" spans="1:16" ht="15.75" x14ac:dyDescent="0.25">
      <c r="A67" s="136"/>
      <c r="B67" s="7" t="s">
        <v>131</v>
      </c>
      <c r="C67" s="64">
        <v>91.2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15.75" x14ac:dyDescent="0.25">
      <c r="A68" s="136"/>
      <c r="B68" s="14" t="s">
        <v>46</v>
      </c>
      <c r="C68" s="26">
        <v>9.1</v>
      </c>
      <c r="D68" s="59"/>
      <c r="E68" s="59"/>
      <c r="F68" s="59"/>
      <c r="G68" s="59"/>
      <c r="H68" s="59"/>
      <c r="I68" s="59"/>
      <c r="J68" s="59"/>
      <c r="K68" s="6"/>
      <c r="L68" s="6"/>
      <c r="M68" s="6"/>
      <c r="N68" s="6"/>
      <c r="O68" s="6"/>
      <c r="P68" s="6"/>
    </row>
    <row r="69" spans="1:16" ht="15.75" x14ac:dyDescent="0.25">
      <c r="A69" s="136"/>
      <c r="B69" s="14" t="s">
        <v>47</v>
      </c>
      <c r="C69" s="26">
        <v>2.5</v>
      </c>
      <c r="D69" s="59"/>
      <c r="E69" s="59"/>
      <c r="F69" s="59"/>
      <c r="G69" s="13"/>
      <c r="H69" s="13"/>
      <c r="I69" s="13"/>
      <c r="J69" s="13"/>
      <c r="K69" s="6"/>
      <c r="L69" s="6"/>
      <c r="M69" s="6"/>
      <c r="N69" s="6"/>
      <c r="O69" s="6"/>
      <c r="P69" s="6"/>
    </row>
    <row r="70" spans="1:16" ht="15.75" x14ac:dyDescent="0.25">
      <c r="A70" s="136"/>
      <c r="B70" s="14" t="s">
        <v>42</v>
      </c>
      <c r="C70" s="26">
        <v>0.2</v>
      </c>
      <c r="D70" s="13"/>
      <c r="E70" s="13"/>
      <c r="F70" s="13"/>
      <c r="G70" s="13"/>
      <c r="H70" s="13"/>
      <c r="I70" s="13"/>
      <c r="J70" s="13"/>
      <c r="K70" s="6"/>
      <c r="L70" s="6"/>
      <c r="M70" s="6"/>
      <c r="N70" s="6"/>
      <c r="O70" s="6"/>
      <c r="P70" s="6"/>
    </row>
    <row r="71" spans="1:16" ht="15.75" x14ac:dyDescent="0.25">
      <c r="A71" s="136"/>
      <c r="B71" s="14" t="s">
        <v>23</v>
      </c>
      <c r="C71" s="26">
        <v>1.3</v>
      </c>
      <c r="D71" s="13"/>
      <c r="E71" s="13"/>
      <c r="F71" s="13"/>
      <c r="G71" s="13"/>
      <c r="H71" s="13"/>
      <c r="I71" s="13"/>
      <c r="J71" s="13"/>
      <c r="K71" s="6"/>
      <c r="L71" s="6"/>
      <c r="M71" s="6"/>
      <c r="N71" s="6"/>
      <c r="O71" s="6"/>
      <c r="P71" s="6"/>
    </row>
    <row r="72" spans="1:16" ht="15.75" x14ac:dyDescent="0.25">
      <c r="A72" s="136"/>
      <c r="B72" s="14" t="s">
        <v>132</v>
      </c>
      <c r="C72" s="26">
        <v>25</v>
      </c>
      <c r="D72" s="13"/>
      <c r="E72" s="13"/>
      <c r="F72" s="13"/>
      <c r="G72" s="13"/>
      <c r="H72" s="13"/>
      <c r="I72" s="13"/>
      <c r="J72" s="13"/>
      <c r="K72" s="6"/>
      <c r="L72" s="6"/>
      <c r="M72" s="6"/>
      <c r="N72" s="6"/>
      <c r="O72" s="6"/>
      <c r="P72" s="6"/>
    </row>
    <row r="73" spans="1:16" ht="15.75" x14ac:dyDescent="0.25">
      <c r="A73" s="136"/>
      <c r="B73" s="25"/>
      <c r="C73" s="25"/>
      <c r="D73" s="13"/>
      <c r="E73" s="13"/>
      <c r="F73" s="13"/>
      <c r="G73" s="13"/>
      <c r="H73" s="13"/>
      <c r="I73" s="13"/>
      <c r="J73" s="13"/>
      <c r="K73" s="6"/>
      <c r="L73" s="6"/>
      <c r="M73" s="6"/>
      <c r="N73" s="6"/>
      <c r="O73" s="6"/>
      <c r="P73" s="6"/>
    </row>
    <row r="74" spans="1:16" ht="15.75" x14ac:dyDescent="0.25">
      <c r="A74" s="135" t="s">
        <v>169</v>
      </c>
      <c r="B74" s="92" t="s">
        <v>133</v>
      </c>
      <c r="C74" s="96">
        <v>180</v>
      </c>
      <c r="D74" s="96">
        <v>2.5</v>
      </c>
      <c r="E74" s="96">
        <v>6.1</v>
      </c>
      <c r="F74" s="96">
        <v>23.9</v>
      </c>
      <c r="G74" s="96">
        <v>160.6</v>
      </c>
      <c r="H74" s="96">
        <v>0.12</v>
      </c>
      <c r="I74" s="96">
        <v>11</v>
      </c>
      <c r="J74" s="96">
        <v>0</v>
      </c>
      <c r="K74" s="96">
        <v>1</v>
      </c>
      <c r="L74" s="96">
        <v>14</v>
      </c>
      <c r="M74" s="96">
        <v>67</v>
      </c>
      <c r="N74" s="96">
        <v>27</v>
      </c>
      <c r="O74" s="96">
        <v>1</v>
      </c>
      <c r="P74" s="96">
        <v>1.9</v>
      </c>
    </row>
    <row r="75" spans="1:16" ht="15.75" x14ac:dyDescent="0.25">
      <c r="A75" s="136"/>
      <c r="B75" s="14" t="s">
        <v>134</v>
      </c>
      <c r="C75" s="13">
        <v>181.6</v>
      </c>
      <c r="D75" s="13"/>
      <c r="E75" s="59"/>
      <c r="F75" s="13"/>
      <c r="G75" s="13"/>
      <c r="H75" s="13"/>
      <c r="I75" s="13"/>
      <c r="J75" s="13"/>
      <c r="K75" s="8"/>
      <c r="L75" s="8"/>
      <c r="M75" s="8"/>
      <c r="N75" s="8"/>
      <c r="O75" s="8"/>
      <c r="P75" s="8"/>
    </row>
    <row r="76" spans="1:16" ht="15.75" x14ac:dyDescent="0.25">
      <c r="A76" s="136"/>
      <c r="B76" s="14" t="s">
        <v>23</v>
      </c>
      <c r="C76" s="13">
        <v>6</v>
      </c>
      <c r="D76" s="59"/>
      <c r="E76" s="59"/>
      <c r="F76" s="59"/>
      <c r="G76" s="13"/>
      <c r="H76" s="13"/>
      <c r="I76" s="13"/>
      <c r="J76" s="13"/>
      <c r="K76" s="8"/>
      <c r="L76" s="8"/>
      <c r="M76" s="8"/>
      <c r="N76" s="8"/>
      <c r="O76" s="8"/>
      <c r="P76" s="8"/>
    </row>
    <row r="77" spans="1:16" ht="15.75" x14ac:dyDescent="0.25">
      <c r="A77" s="136"/>
      <c r="B77" s="14" t="s">
        <v>42</v>
      </c>
      <c r="C77" s="13">
        <v>0.5</v>
      </c>
      <c r="D77" s="59"/>
      <c r="E77" s="59"/>
      <c r="F77" s="59"/>
      <c r="G77" s="59"/>
      <c r="H77" s="59"/>
      <c r="I77" s="59"/>
      <c r="J77" s="59"/>
      <c r="K77" s="8"/>
      <c r="L77" s="8"/>
      <c r="M77" s="8"/>
      <c r="N77" s="8"/>
      <c r="O77" s="8"/>
      <c r="P77" s="8"/>
    </row>
    <row r="78" spans="1:16" ht="15.75" x14ac:dyDescent="0.25">
      <c r="A78" s="136"/>
      <c r="B78" s="14"/>
      <c r="C78" s="59" t="s">
        <v>43</v>
      </c>
      <c r="D78" s="13"/>
      <c r="E78" s="13"/>
      <c r="F78" s="13"/>
      <c r="G78" s="13"/>
      <c r="H78" s="13"/>
      <c r="I78" s="13"/>
      <c r="J78" s="13"/>
      <c r="K78" s="8"/>
      <c r="L78" s="8"/>
      <c r="M78" s="8"/>
      <c r="N78" s="8"/>
      <c r="O78" s="8"/>
      <c r="P78" s="8"/>
    </row>
    <row r="79" spans="1:16" ht="15.75" x14ac:dyDescent="0.25">
      <c r="A79" s="137" t="s">
        <v>163</v>
      </c>
      <c r="B79" s="23" t="s">
        <v>91</v>
      </c>
      <c r="C79" s="24">
        <v>160</v>
      </c>
      <c r="D79" s="24">
        <v>0.64</v>
      </c>
      <c r="E79" s="24">
        <v>0.48</v>
      </c>
      <c r="F79" s="24">
        <v>15.2</v>
      </c>
      <c r="G79" s="24">
        <v>67.2</v>
      </c>
      <c r="H79" s="24">
        <v>0.03</v>
      </c>
      <c r="I79" s="24">
        <v>8</v>
      </c>
      <c r="J79" s="24">
        <v>0.02</v>
      </c>
      <c r="K79" s="24">
        <v>0.16</v>
      </c>
      <c r="L79" s="24">
        <v>30.4</v>
      </c>
      <c r="M79" s="24">
        <v>25.6</v>
      </c>
      <c r="N79" s="24">
        <v>19.2</v>
      </c>
      <c r="O79" s="24">
        <v>3.68</v>
      </c>
      <c r="P79" s="24">
        <v>1</v>
      </c>
    </row>
    <row r="80" spans="1:16" ht="15.75" x14ac:dyDescent="0.25">
      <c r="A80" s="138" t="s">
        <v>163</v>
      </c>
      <c r="B80" s="94" t="s">
        <v>22</v>
      </c>
      <c r="C80" s="99">
        <v>30</v>
      </c>
      <c r="D80" s="96">
        <v>1.98</v>
      </c>
      <c r="E80" s="96">
        <v>0.36</v>
      </c>
      <c r="F80" s="96">
        <v>10.26</v>
      </c>
      <c r="G80" s="96">
        <v>54.3</v>
      </c>
      <c r="H80" s="96">
        <v>0.05</v>
      </c>
      <c r="I80" s="96"/>
      <c r="J80" s="96"/>
      <c r="K80" s="96">
        <v>0.2</v>
      </c>
      <c r="L80" s="96">
        <v>10.25</v>
      </c>
      <c r="M80" s="96">
        <v>28.8</v>
      </c>
      <c r="N80" s="96">
        <v>7.5</v>
      </c>
      <c r="O80" s="96">
        <v>0.61</v>
      </c>
      <c r="P80" s="96">
        <v>1</v>
      </c>
    </row>
    <row r="81" spans="1:16" ht="15.75" x14ac:dyDescent="0.25">
      <c r="A81" s="137"/>
      <c r="B81" s="14" t="s">
        <v>51</v>
      </c>
      <c r="C81" s="13">
        <v>30</v>
      </c>
      <c r="D81" s="13"/>
      <c r="E81" s="13"/>
      <c r="F81" s="13"/>
      <c r="G81" s="13"/>
      <c r="H81" s="13"/>
      <c r="I81" s="13"/>
      <c r="J81" s="13"/>
      <c r="K81" s="10"/>
      <c r="L81" s="10"/>
      <c r="M81" s="10"/>
      <c r="N81" s="10"/>
      <c r="O81" s="10"/>
      <c r="P81" s="10"/>
    </row>
    <row r="82" spans="1:16" ht="15.75" x14ac:dyDescent="0.25">
      <c r="A82" s="137"/>
      <c r="B82" s="14"/>
      <c r="C82" s="59" t="s">
        <v>43</v>
      </c>
      <c r="D82" s="13"/>
      <c r="E82" s="13"/>
      <c r="F82" s="13"/>
      <c r="G82" s="13"/>
      <c r="H82" s="13"/>
      <c r="I82" s="13"/>
      <c r="J82" s="13"/>
      <c r="K82" s="10"/>
      <c r="L82" s="10"/>
      <c r="M82" s="10"/>
      <c r="N82" s="10"/>
      <c r="O82" s="10"/>
      <c r="P82" s="10"/>
    </row>
    <row r="83" spans="1:16" ht="15.75" x14ac:dyDescent="0.25">
      <c r="A83" s="138" t="s">
        <v>170</v>
      </c>
      <c r="B83" s="92" t="s">
        <v>207</v>
      </c>
      <c r="C83" s="99">
        <v>200</v>
      </c>
      <c r="D83" s="99">
        <v>0.2</v>
      </c>
      <c r="E83" s="99">
        <v>0.2</v>
      </c>
      <c r="F83" s="99">
        <v>5.5</v>
      </c>
      <c r="G83" s="99">
        <v>24</v>
      </c>
      <c r="H83" s="99">
        <v>0.01</v>
      </c>
      <c r="I83" s="99">
        <v>2</v>
      </c>
      <c r="J83" s="99">
        <v>1.4</v>
      </c>
      <c r="K83" s="99">
        <v>0.1</v>
      </c>
      <c r="L83" s="99">
        <v>6</v>
      </c>
      <c r="M83" s="99">
        <v>4</v>
      </c>
      <c r="N83" s="99">
        <v>4</v>
      </c>
      <c r="O83" s="99">
        <v>1</v>
      </c>
      <c r="P83" s="99">
        <v>0</v>
      </c>
    </row>
    <row r="84" spans="1:16" ht="15.75" x14ac:dyDescent="0.25">
      <c r="A84" s="137"/>
      <c r="B84" s="14" t="s">
        <v>29</v>
      </c>
      <c r="C84" s="13">
        <v>48</v>
      </c>
      <c r="D84" s="13"/>
      <c r="E84" s="13"/>
      <c r="F84" s="13"/>
      <c r="G84" s="13"/>
      <c r="H84" s="13"/>
      <c r="I84" s="13"/>
      <c r="J84" s="13"/>
      <c r="K84" s="10"/>
      <c r="L84" s="10"/>
      <c r="M84" s="10"/>
      <c r="N84" s="10"/>
      <c r="O84" s="10"/>
      <c r="P84" s="10"/>
    </row>
    <row r="85" spans="1:16" ht="15.75" x14ac:dyDescent="0.25">
      <c r="A85" s="137"/>
      <c r="B85" s="14" t="s">
        <v>208</v>
      </c>
      <c r="C85" s="13"/>
      <c r="D85" s="13"/>
      <c r="E85" s="13"/>
      <c r="F85" s="13"/>
      <c r="G85" s="13"/>
      <c r="H85" s="13"/>
      <c r="I85" s="13"/>
      <c r="J85" s="13"/>
      <c r="K85" s="10"/>
      <c r="L85" s="10"/>
      <c r="M85" s="10"/>
      <c r="N85" s="10"/>
      <c r="O85" s="10"/>
      <c r="P85" s="10"/>
    </row>
    <row r="86" spans="1:16" ht="15.75" x14ac:dyDescent="0.25">
      <c r="A86" s="137"/>
      <c r="B86" s="14"/>
      <c r="C86" s="59"/>
      <c r="D86" s="59"/>
      <c r="E86" s="59"/>
      <c r="F86" s="13"/>
      <c r="G86" s="13"/>
      <c r="H86" s="13"/>
      <c r="I86" s="13"/>
      <c r="J86" s="13"/>
      <c r="K86" s="10"/>
      <c r="L86" s="10"/>
      <c r="M86" s="10"/>
      <c r="N86" s="10"/>
      <c r="O86" s="10"/>
      <c r="P86" s="10"/>
    </row>
    <row r="87" spans="1:16" ht="15.75" x14ac:dyDescent="0.25">
      <c r="A87" s="138"/>
      <c r="B87" s="94" t="s">
        <v>19</v>
      </c>
      <c r="C87" s="99"/>
      <c r="D87" s="99">
        <f t="shared" ref="D87:P87" si="2">SUM(D64+D66+D74+D79+D80+D83)</f>
        <v>21.62</v>
      </c>
      <c r="E87" s="99">
        <f t="shared" si="2"/>
        <v>20.439999999999998</v>
      </c>
      <c r="F87" s="99">
        <f t="shared" si="2"/>
        <v>61.16</v>
      </c>
      <c r="G87" s="99">
        <f t="shared" si="2"/>
        <v>517.5</v>
      </c>
      <c r="H87" s="99">
        <f t="shared" si="2"/>
        <v>0.26</v>
      </c>
      <c r="I87" s="99">
        <f t="shared" si="2"/>
        <v>36.11</v>
      </c>
      <c r="J87" s="99">
        <f t="shared" si="2"/>
        <v>37.97</v>
      </c>
      <c r="K87" s="99">
        <f t="shared" si="2"/>
        <v>3.8700000000000006</v>
      </c>
      <c r="L87" s="99">
        <f t="shared" si="2"/>
        <v>124.83000000000001</v>
      </c>
      <c r="M87" s="99">
        <f t="shared" si="2"/>
        <v>301.36</v>
      </c>
      <c r="N87" s="99">
        <f t="shared" si="2"/>
        <v>98.75</v>
      </c>
      <c r="O87" s="99">
        <f t="shared" si="2"/>
        <v>8.68</v>
      </c>
      <c r="P87" s="99">
        <f t="shared" si="2"/>
        <v>4.0999999999999996</v>
      </c>
    </row>
    <row r="88" spans="1:16" ht="15.75" x14ac:dyDescent="0.25">
      <c r="A88" s="3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6.5" thickBot="1" x14ac:dyDescent="0.3">
      <c r="A89" s="9"/>
      <c r="B89" s="39" t="s">
        <v>76</v>
      </c>
      <c r="C89" s="40"/>
      <c r="D89" s="44" t="s">
        <v>77</v>
      </c>
      <c r="E89" s="44" t="s">
        <v>78</v>
      </c>
      <c r="F89" s="44" t="s">
        <v>79</v>
      </c>
      <c r="G89" s="44" t="s">
        <v>80</v>
      </c>
      <c r="H89" s="9"/>
      <c r="I89" s="9"/>
      <c r="J89" s="9"/>
      <c r="K89" s="9"/>
      <c r="L89" s="9"/>
      <c r="M89" s="9"/>
      <c r="N89" s="9"/>
      <c r="O89" s="9"/>
      <c r="P89" s="137">
        <v>4.25</v>
      </c>
    </row>
    <row r="91" spans="1:16" ht="15.75" x14ac:dyDescent="0.25">
      <c r="A91" s="224" t="s">
        <v>25</v>
      </c>
      <c r="B91" s="224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131"/>
    </row>
    <row r="92" spans="1:16" ht="15.75" x14ac:dyDescent="0.25">
      <c r="A92" s="11"/>
      <c r="B92" s="11" t="s">
        <v>126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ht="15.75" x14ac:dyDescent="0.25">
      <c r="A93" s="219" t="s">
        <v>0</v>
      </c>
      <c r="B93" s="219" t="s">
        <v>1</v>
      </c>
      <c r="C93" s="219" t="s">
        <v>2</v>
      </c>
      <c r="D93" s="221" t="s">
        <v>3</v>
      </c>
      <c r="E93" s="222"/>
      <c r="F93" s="223"/>
      <c r="G93" s="219" t="s">
        <v>7</v>
      </c>
      <c r="H93" s="221" t="s">
        <v>8</v>
      </c>
      <c r="I93" s="222"/>
      <c r="J93" s="222"/>
      <c r="K93" s="223"/>
      <c r="L93" s="221" t="s">
        <v>12</v>
      </c>
      <c r="M93" s="222"/>
      <c r="N93" s="222"/>
      <c r="O93" s="223"/>
      <c r="P93" s="132"/>
    </row>
    <row r="94" spans="1:16" ht="15.75" x14ac:dyDescent="0.25">
      <c r="A94" s="220"/>
      <c r="B94" s="220"/>
      <c r="C94" s="220"/>
      <c r="D94" s="58" t="s">
        <v>4</v>
      </c>
      <c r="E94" s="58" t="s">
        <v>5</v>
      </c>
      <c r="F94" s="58" t="s">
        <v>6</v>
      </c>
      <c r="G94" s="220"/>
      <c r="H94" s="58" t="s">
        <v>9</v>
      </c>
      <c r="I94" s="58" t="s">
        <v>10</v>
      </c>
      <c r="J94" s="58" t="s">
        <v>11</v>
      </c>
      <c r="K94" s="58" t="s">
        <v>18</v>
      </c>
      <c r="L94" s="58" t="s">
        <v>13</v>
      </c>
      <c r="M94" s="58" t="s">
        <v>14</v>
      </c>
      <c r="N94" s="58" t="s">
        <v>15</v>
      </c>
      <c r="O94" s="58" t="s">
        <v>16</v>
      </c>
      <c r="P94" s="132"/>
    </row>
    <row r="95" spans="1:16" ht="15.75" x14ac:dyDescent="0.25">
      <c r="A95" s="6">
        <v>1</v>
      </c>
      <c r="B95" s="6">
        <v>2</v>
      </c>
      <c r="C95" s="6">
        <v>3</v>
      </c>
      <c r="D95" s="6">
        <v>4</v>
      </c>
      <c r="E95" s="6">
        <v>5</v>
      </c>
      <c r="F95" s="6">
        <v>6</v>
      </c>
      <c r="G95" s="6">
        <v>7</v>
      </c>
      <c r="H95" s="6">
        <v>8</v>
      </c>
      <c r="I95" s="6">
        <v>9</v>
      </c>
      <c r="J95" s="6">
        <v>10</v>
      </c>
      <c r="K95" s="6">
        <v>11</v>
      </c>
      <c r="L95" s="6">
        <v>12</v>
      </c>
      <c r="M95" s="6">
        <v>13</v>
      </c>
      <c r="N95" s="6">
        <v>14</v>
      </c>
      <c r="O95" s="6">
        <v>15</v>
      </c>
      <c r="P95" s="6"/>
    </row>
    <row r="96" spans="1:16" ht="15.75" x14ac:dyDescent="0.25">
      <c r="A96" s="139" t="s">
        <v>171</v>
      </c>
      <c r="B96" s="92" t="s">
        <v>26</v>
      </c>
      <c r="C96" s="96">
        <v>100</v>
      </c>
      <c r="D96" s="96">
        <v>1.56</v>
      </c>
      <c r="E96" s="96">
        <v>10.16</v>
      </c>
      <c r="F96" s="96">
        <v>7.92</v>
      </c>
      <c r="G96" s="96">
        <v>130.16999999999999</v>
      </c>
      <c r="H96" s="96">
        <v>0.06</v>
      </c>
      <c r="I96" s="96">
        <v>9.9499999999999993</v>
      </c>
      <c r="J96" s="96">
        <v>0.96</v>
      </c>
      <c r="K96" s="96">
        <v>0.56999999999999995</v>
      </c>
      <c r="L96" s="96">
        <v>26.85</v>
      </c>
      <c r="M96" s="96">
        <v>44.97</v>
      </c>
      <c r="N96" s="96">
        <v>19.760000000000002</v>
      </c>
      <c r="O96" s="96">
        <v>0.81</v>
      </c>
      <c r="P96" s="96">
        <v>0.6</v>
      </c>
    </row>
    <row r="97" spans="1:16" ht="15.75" x14ac:dyDescent="0.25">
      <c r="A97" s="136"/>
      <c r="B97" s="14" t="s">
        <v>45</v>
      </c>
      <c r="C97" s="13">
        <v>23</v>
      </c>
      <c r="D97" s="59"/>
      <c r="E97" s="59"/>
      <c r="F97" s="13"/>
      <c r="G97" s="13"/>
      <c r="H97" s="13"/>
      <c r="I97" s="13"/>
      <c r="J97" s="13"/>
      <c r="K97" s="8"/>
      <c r="L97" s="8"/>
      <c r="M97" s="8"/>
      <c r="N97" s="8"/>
      <c r="O97" s="8"/>
      <c r="P97" s="8"/>
    </row>
    <row r="98" spans="1:16" ht="15.75" x14ac:dyDescent="0.25">
      <c r="A98" s="136"/>
      <c r="B98" s="14" t="s">
        <v>57</v>
      </c>
      <c r="C98" s="13">
        <v>16</v>
      </c>
      <c r="D98" s="59"/>
      <c r="E98" s="59"/>
      <c r="F98" s="13"/>
      <c r="G98" s="13"/>
      <c r="H98" s="13"/>
      <c r="I98" s="13"/>
      <c r="J98" s="13"/>
      <c r="K98" s="8"/>
      <c r="L98" s="8"/>
      <c r="M98" s="8"/>
      <c r="N98" s="8"/>
      <c r="O98" s="8"/>
      <c r="P98" s="8"/>
    </row>
    <row r="99" spans="1:16" ht="15.75" x14ac:dyDescent="0.25">
      <c r="A99" s="136"/>
      <c r="B99" s="14" t="s">
        <v>46</v>
      </c>
      <c r="C99" s="13">
        <v>10</v>
      </c>
      <c r="D99" s="59"/>
      <c r="E99" s="59"/>
      <c r="F99" s="13"/>
      <c r="G99" s="13"/>
      <c r="H99" s="13"/>
      <c r="I99" s="13"/>
      <c r="J99" s="13"/>
      <c r="K99" s="8"/>
      <c r="L99" s="8"/>
      <c r="M99" s="8"/>
      <c r="N99" s="8"/>
      <c r="O99" s="8"/>
      <c r="P99" s="8"/>
    </row>
    <row r="100" spans="1:16" ht="15.75" x14ac:dyDescent="0.25">
      <c r="A100" s="136"/>
      <c r="B100" s="14" t="s">
        <v>55</v>
      </c>
      <c r="C100" s="13">
        <v>19</v>
      </c>
      <c r="D100" s="59"/>
      <c r="E100" s="59"/>
      <c r="F100" s="59"/>
      <c r="G100" s="13"/>
      <c r="H100" s="13"/>
      <c r="I100" s="13"/>
      <c r="J100" s="13"/>
      <c r="K100" s="8"/>
      <c r="L100" s="8"/>
      <c r="M100" s="8"/>
      <c r="N100" s="8"/>
      <c r="O100" s="8"/>
      <c r="P100" s="8"/>
    </row>
    <row r="101" spans="1:16" ht="15.75" x14ac:dyDescent="0.25">
      <c r="A101" s="136"/>
      <c r="B101" s="14" t="s">
        <v>48</v>
      </c>
      <c r="C101" s="13">
        <v>15</v>
      </c>
      <c r="D101" s="59"/>
      <c r="E101" s="59"/>
      <c r="F101" s="59"/>
      <c r="G101" s="13"/>
      <c r="H101" s="13"/>
      <c r="I101" s="13"/>
      <c r="J101" s="13"/>
      <c r="K101" s="8"/>
      <c r="L101" s="8"/>
      <c r="M101" s="8"/>
      <c r="N101" s="8"/>
      <c r="O101" s="8"/>
      <c r="P101" s="8"/>
    </row>
    <row r="102" spans="1:16" ht="15.75" x14ac:dyDescent="0.25">
      <c r="A102" s="136"/>
      <c r="B102" s="14" t="s">
        <v>47</v>
      </c>
      <c r="C102" s="13">
        <v>8</v>
      </c>
      <c r="D102" s="59"/>
      <c r="E102" s="59"/>
      <c r="F102" s="13"/>
      <c r="G102" s="13"/>
      <c r="H102" s="13"/>
      <c r="I102" s="13"/>
      <c r="J102" s="13"/>
      <c r="K102" s="8"/>
      <c r="L102" s="8"/>
      <c r="M102" s="8"/>
      <c r="N102" s="8"/>
      <c r="O102" s="8"/>
      <c r="P102" s="8"/>
    </row>
    <row r="103" spans="1:16" ht="15.75" x14ac:dyDescent="0.25">
      <c r="A103" s="136"/>
      <c r="B103" s="14" t="s">
        <v>41</v>
      </c>
      <c r="C103" s="13">
        <v>10</v>
      </c>
      <c r="D103" s="59"/>
      <c r="E103" s="13"/>
      <c r="F103" s="59"/>
      <c r="G103" s="13"/>
      <c r="H103" s="13"/>
      <c r="I103" s="13"/>
      <c r="J103" s="13"/>
      <c r="K103" s="8"/>
      <c r="L103" s="8"/>
      <c r="M103" s="8"/>
      <c r="N103" s="8"/>
      <c r="O103" s="8"/>
      <c r="P103" s="8"/>
    </row>
    <row r="104" spans="1:16" ht="15.75" x14ac:dyDescent="0.25">
      <c r="A104" s="136"/>
      <c r="B104" s="14" t="s">
        <v>42</v>
      </c>
      <c r="C104" s="13">
        <v>0.1</v>
      </c>
      <c r="D104" s="59"/>
      <c r="E104" s="59"/>
      <c r="F104" s="59"/>
      <c r="G104" s="59"/>
      <c r="H104" s="59"/>
      <c r="I104" s="59"/>
      <c r="J104" s="59"/>
      <c r="K104" s="8"/>
      <c r="L104" s="8"/>
      <c r="M104" s="8"/>
      <c r="N104" s="8"/>
      <c r="O104" s="8"/>
      <c r="P104" s="8"/>
    </row>
    <row r="105" spans="1:16" ht="15.75" x14ac:dyDescent="0.25">
      <c r="A105" s="136"/>
      <c r="B105" s="14"/>
      <c r="C105" s="59" t="s">
        <v>43</v>
      </c>
      <c r="D105" s="13"/>
      <c r="E105" s="13"/>
      <c r="F105" s="13"/>
      <c r="G105" s="13"/>
      <c r="H105" s="13"/>
      <c r="I105" s="13"/>
      <c r="J105" s="13"/>
      <c r="K105" s="8"/>
      <c r="L105" s="8"/>
      <c r="M105" s="8"/>
      <c r="N105" s="8"/>
      <c r="O105" s="8"/>
      <c r="P105" s="8"/>
    </row>
    <row r="106" spans="1:16" ht="15.75" x14ac:dyDescent="0.25">
      <c r="A106" s="135" t="s">
        <v>172</v>
      </c>
      <c r="B106" s="92" t="s">
        <v>135</v>
      </c>
      <c r="C106" s="96">
        <v>150</v>
      </c>
      <c r="D106" s="96">
        <v>16.7</v>
      </c>
      <c r="E106" s="96">
        <v>14.6</v>
      </c>
      <c r="F106" s="96">
        <v>10.8</v>
      </c>
      <c r="G106" s="96">
        <v>240.8</v>
      </c>
      <c r="H106" s="96">
        <v>0.09</v>
      </c>
      <c r="I106" s="96">
        <v>24</v>
      </c>
      <c r="J106" s="96">
        <v>99</v>
      </c>
      <c r="K106" s="96">
        <v>2.25</v>
      </c>
      <c r="L106" s="96">
        <v>62.25</v>
      </c>
      <c r="M106" s="96">
        <v>180.75</v>
      </c>
      <c r="N106" s="96">
        <v>32.25</v>
      </c>
      <c r="O106" s="96">
        <v>2.25</v>
      </c>
      <c r="P106" s="96">
        <v>0.9</v>
      </c>
    </row>
    <row r="107" spans="1:16" ht="15.75" x14ac:dyDescent="0.25">
      <c r="A107" s="136"/>
      <c r="B107" s="14" t="s">
        <v>131</v>
      </c>
      <c r="C107" s="13">
        <v>90</v>
      </c>
      <c r="D107" s="13"/>
      <c r="E107" s="13"/>
      <c r="F107" s="13"/>
      <c r="G107" s="13"/>
      <c r="H107" s="13"/>
      <c r="I107" s="13"/>
      <c r="J107" s="13"/>
      <c r="K107" s="8"/>
      <c r="L107" s="8"/>
      <c r="M107" s="8"/>
      <c r="N107" s="6"/>
      <c r="O107" s="6"/>
      <c r="P107" s="6"/>
    </row>
    <row r="108" spans="1:16" ht="15.75" x14ac:dyDescent="0.25">
      <c r="A108" s="136"/>
      <c r="B108" s="14" t="s">
        <v>136</v>
      </c>
      <c r="C108" s="13">
        <v>143</v>
      </c>
      <c r="D108" s="59"/>
      <c r="E108" s="13"/>
      <c r="F108" s="59"/>
      <c r="G108" s="13"/>
      <c r="H108" s="13"/>
      <c r="I108" s="13"/>
      <c r="J108" s="13"/>
      <c r="K108" s="8"/>
      <c r="L108" s="8"/>
      <c r="M108" s="8"/>
      <c r="N108" s="6"/>
      <c r="O108" s="6"/>
      <c r="P108" s="6"/>
    </row>
    <row r="109" spans="1:16" ht="15.75" x14ac:dyDescent="0.25">
      <c r="A109" s="136"/>
      <c r="B109" s="14" t="s">
        <v>137</v>
      </c>
      <c r="C109" s="13">
        <v>5</v>
      </c>
      <c r="D109" s="13"/>
      <c r="E109" s="13"/>
      <c r="F109" s="13"/>
      <c r="G109" s="13"/>
      <c r="H109" s="13"/>
      <c r="I109" s="13"/>
      <c r="J109" s="13"/>
      <c r="K109" s="8"/>
      <c r="L109" s="8"/>
      <c r="M109" s="8"/>
      <c r="N109" s="6"/>
      <c r="O109" s="6"/>
      <c r="P109" s="6"/>
    </row>
    <row r="110" spans="1:16" ht="15.75" x14ac:dyDescent="0.25">
      <c r="A110" s="136"/>
      <c r="B110" s="14" t="s">
        <v>47</v>
      </c>
      <c r="C110" s="13">
        <v>10</v>
      </c>
      <c r="D110" s="59"/>
      <c r="E110" s="59"/>
      <c r="F110" s="59"/>
      <c r="G110" s="59"/>
      <c r="H110" s="59"/>
      <c r="I110" s="59"/>
      <c r="J110" s="59"/>
      <c r="K110" s="8"/>
      <c r="L110" s="8"/>
      <c r="M110" s="8"/>
      <c r="N110" s="6"/>
      <c r="O110" s="6"/>
      <c r="P110" s="6"/>
    </row>
    <row r="111" spans="1:16" ht="15.75" x14ac:dyDescent="0.25">
      <c r="A111" s="136"/>
      <c r="B111" s="14" t="s">
        <v>109</v>
      </c>
      <c r="C111" s="13">
        <v>0.4</v>
      </c>
      <c r="D111" s="59"/>
      <c r="E111" s="59"/>
      <c r="F111" s="59"/>
      <c r="G111" s="59"/>
      <c r="H111" s="59"/>
      <c r="I111" s="59"/>
      <c r="J111" s="59"/>
      <c r="K111" s="8"/>
      <c r="L111" s="8"/>
      <c r="M111" s="8"/>
      <c r="N111" s="6"/>
      <c r="O111" s="6"/>
      <c r="P111" s="6"/>
    </row>
    <row r="112" spans="1:16" ht="15.75" x14ac:dyDescent="0.25">
      <c r="A112" s="136"/>
      <c r="B112" s="14"/>
      <c r="C112" s="59" t="s">
        <v>43</v>
      </c>
      <c r="D112" s="13"/>
      <c r="E112" s="13"/>
      <c r="F112" s="13"/>
      <c r="G112" s="13"/>
      <c r="H112" s="13"/>
      <c r="I112" s="13"/>
      <c r="J112" s="13"/>
      <c r="K112" s="8"/>
      <c r="L112" s="8"/>
      <c r="M112" s="8"/>
      <c r="N112" s="6"/>
      <c r="O112" s="6"/>
      <c r="P112" s="6"/>
    </row>
    <row r="113" spans="1:16" ht="15.75" x14ac:dyDescent="0.25">
      <c r="A113" s="114" t="s">
        <v>159</v>
      </c>
      <c r="B113" s="94" t="s">
        <v>201</v>
      </c>
      <c r="C113" s="99">
        <v>200</v>
      </c>
      <c r="D113" s="99">
        <v>0.2</v>
      </c>
      <c r="E113" s="99">
        <v>0</v>
      </c>
      <c r="F113" s="99">
        <v>0.1</v>
      </c>
      <c r="G113" s="99">
        <v>53.4</v>
      </c>
      <c r="H113" s="99">
        <v>0.01</v>
      </c>
      <c r="I113" s="99">
        <v>0</v>
      </c>
      <c r="J113" s="99">
        <v>0</v>
      </c>
      <c r="K113" s="99">
        <v>0.06</v>
      </c>
      <c r="L113" s="99">
        <v>4</v>
      </c>
      <c r="M113" s="99">
        <v>7</v>
      </c>
      <c r="N113" s="99">
        <v>4</v>
      </c>
      <c r="O113" s="99">
        <v>1</v>
      </c>
      <c r="P113" s="99">
        <v>0</v>
      </c>
    </row>
    <row r="114" spans="1:16" ht="15.75" x14ac:dyDescent="0.25">
      <c r="A114" s="137"/>
      <c r="B114" s="23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6"/>
      <c r="O114" s="6"/>
      <c r="P114" s="6"/>
    </row>
    <row r="115" spans="1:16" ht="15.75" x14ac:dyDescent="0.25">
      <c r="A115" s="138" t="s">
        <v>163</v>
      </c>
      <c r="B115" s="94" t="s">
        <v>51</v>
      </c>
      <c r="C115" s="99">
        <v>30</v>
      </c>
      <c r="D115" s="99">
        <v>1.98</v>
      </c>
      <c r="E115" s="99">
        <v>0.36</v>
      </c>
      <c r="F115" s="99">
        <v>10.26</v>
      </c>
      <c r="G115" s="99">
        <v>54.3</v>
      </c>
      <c r="H115" s="99">
        <v>0.05</v>
      </c>
      <c r="I115" s="99"/>
      <c r="J115" s="99"/>
      <c r="K115" s="99">
        <v>0.25</v>
      </c>
      <c r="L115" s="99">
        <v>10.5</v>
      </c>
      <c r="M115" s="99">
        <v>47.4</v>
      </c>
      <c r="N115" s="96">
        <v>14.1</v>
      </c>
      <c r="O115" s="96">
        <v>1.17</v>
      </c>
      <c r="P115" s="96">
        <v>1</v>
      </c>
    </row>
    <row r="116" spans="1:16" ht="15.75" x14ac:dyDescent="0.25">
      <c r="A116" s="137"/>
      <c r="B116" s="14" t="s">
        <v>51</v>
      </c>
      <c r="C116" s="13">
        <v>30</v>
      </c>
      <c r="D116" s="13"/>
      <c r="E116" s="13"/>
      <c r="F116" s="13"/>
      <c r="G116" s="13"/>
      <c r="H116" s="13"/>
      <c r="I116" s="13"/>
      <c r="J116" s="13"/>
      <c r="K116" s="10"/>
      <c r="L116" s="10"/>
      <c r="M116" s="10"/>
      <c r="N116" s="6"/>
      <c r="O116" s="6"/>
      <c r="P116" s="6"/>
    </row>
    <row r="117" spans="1:16" ht="15.75" x14ac:dyDescent="0.25">
      <c r="A117" s="137"/>
      <c r="B117" s="14"/>
      <c r="C117" s="59" t="s">
        <v>43</v>
      </c>
      <c r="D117" s="13"/>
      <c r="E117" s="13"/>
      <c r="F117" s="13"/>
      <c r="G117" s="13"/>
      <c r="H117" s="13"/>
      <c r="I117" s="13"/>
      <c r="J117" s="13"/>
      <c r="K117" s="10"/>
      <c r="L117" s="10"/>
      <c r="M117" s="10"/>
      <c r="N117" s="6"/>
      <c r="O117" s="6"/>
      <c r="P117" s="6"/>
    </row>
    <row r="118" spans="1:16" ht="15.75" x14ac:dyDescent="0.25">
      <c r="A118" s="138" t="s">
        <v>163</v>
      </c>
      <c r="B118" s="111" t="s">
        <v>28</v>
      </c>
      <c r="C118" s="91">
        <v>30</v>
      </c>
      <c r="D118" s="91">
        <v>2.2799999999999998</v>
      </c>
      <c r="E118" s="91">
        <v>0.24</v>
      </c>
      <c r="F118" s="91">
        <v>14.58</v>
      </c>
      <c r="G118" s="91">
        <v>71.400000000000006</v>
      </c>
      <c r="H118" s="91">
        <v>0.01</v>
      </c>
      <c r="I118" s="91"/>
      <c r="J118" s="91">
        <v>0.03</v>
      </c>
      <c r="K118" s="91">
        <v>0.28000000000000003</v>
      </c>
      <c r="L118" s="91">
        <v>6</v>
      </c>
      <c r="M118" s="91">
        <v>19.5</v>
      </c>
      <c r="N118" s="91">
        <v>4.2</v>
      </c>
      <c r="O118" s="91">
        <v>0.33</v>
      </c>
      <c r="P118" s="91">
        <v>1</v>
      </c>
    </row>
    <row r="119" spans="1:16" ht="15.75" x14ac:dyDescent="0.25">
      <c r="A119" s="136"/>
      <c r="B119" s="53"/>
      <c r="C119" s="49"/>
      <c r="D119" s="49"/>
      <c r="E119" s="49"/>
      <c r="F119" s="49"/>
      <c r="G119" s="49"/>
      <c r="H119" s="49"/>
      <c r="I119" s="49"/>
      <c r="J119" s="49"/>
      <c r="K119" s="45"/>
      <c r="L119" s="45"/>
      <c r="M119" s="45"/>
      <c r="N119" s="45"/>
      <c r="O119" s="45"/>
      <c r="P119" s="45"/>
    </row>
    <row r="120" spans="1:16" ht="15.75" x14ac:dyDescent="0.25">
      <c r="A120" s="138" t="s">
        <v>163</v>
      </c>
      <c r="B120" s="111" t="s">
        <v>129</v>
      </c>
      <c r="C120" s="99">
        <v>100</v>
      </c>
      <c r="D120" s="99">
        <v>0.4</v>
      </c>
      <c r="E120" s="99">
        <v>0.4</v>
      </c>
      <c r="F120" s="99">
        <v>9.8000000000000007</v>
      </c>
      <c r="G120" s="99">
        <v>42</v>
      </c>
      <c r="H120" s="99">
        <v>0.03</v>
      </c>
      <c r="I120" s="99">
        <v>10</v>
      </c>
      <c r="J120" s="99">
        <v>5</v>
      </c>
      <c r="K120" s="99">
        <v>0.4</v>
      </c>
      <c r="L120" s="99">
        <v>16</v>
      </c>
      <c r="M120" s="99">
        <v>11</v>
      </c>
      <c r="N120" s="99">
        <v>9</v>
      </c>
      <c r="O120" s="99">
        <v>2.2000000000000002</v>
      </c>
      <c r="P120" s="99">
        <v>0.8</v>
      </c>
    </row>
    <row r="121" spans="1:16" ht="15.75" x14ac:dyDescent="0.25">
      <c r="A121" s="137"/>
      <c r="B121" s="54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5"/>
      <c r="O121" s="45"/>
      <c r="P121" s="45"/>
    </row>
    <row r="122" spans="1:16" ht="15.75" x14ac:dyDescent="0.25">
      <c r="A122" s="138"/>
      <c r="B122" s="94" t="s">
        <v>19</v>
      </c>
      <c r="C122" s="99"/>
      <c r="D122" s="110">
        <f>SUM(D96+D106+D113+D115+D118+D120)</f>
        <v>23.119999999999997</v>
      </c>
      <c r="E122" s="110">
        <f t="shared" ref="E122:P122" si="3">SUM(E96+E106+E113+E115+E118+E120)</f>
        <v>25.759999999999994</v>
      </c>
      <c r="F122" s="110">
        <f t="shared" si="3"/>
        <v>53.459999999999994</v>
      </c>
      <c r="G122" s="110">
        <f t="shared" si="3"/>
        <v>592.07000000000005</v>
      </c>
      <c r="H122" s="110">
        <f t="shared" si="3"/>
        <v>0.25</v>
      </c>
      <c r="I122" s="110">
        <f t="shared" si="3"/>
        <v>43.95</v>
      </c>
      <c r="J122" s="110">
        <f t="shared" si="3"/>
        <v>104.99</v>
      </c>
      <c r="K122" s="110">
        <f t="shared" si="3"/>
        <v>3.81</v>
      </c>
      <c r="L122" s="110">
        <f t="shared" si="3"/>
        <v>125.6</v>
      </c>
      <c r="M122" s="110">
        <f t="shared" si="3"/>
        <v>310.62</v>
      </c>
      <c r="N122" s="110">
        <f t="shared" si="3"/>
        <v>83.31</v>
      </c>
      <c r="O122" s="110">
        <f t="shared" si="3"/>
        <v>7.7600000000000007</v>
      </c>
      <c r="P122" s="110">
        <f t="shared" si="3"/>
        <v>4.3</v>
      </c>
    </row>
    <row r="123" spans="1:16" ht="16.5" thickBot="1" x14ac:dyDescent="0.3">
      <c r="A123" s="39"/>
      <c r="B123" s="39" t="s">
        <v>76</v>
      </c>
      <c r="C123" s="40"/>
      <c r="D123" s="44" t="s">
        <v>77</v>
      </c>
      <c r="E123" s="44" t="s">
        <v>78</v>
      </c>
      <c r="F123" s="44" t="s">
        <v>79</v>
      </c>
      <c r="G123" s="44" t="s">
        <v>80</v>
      </c>
      <c r="H123" s="39"/>
      <c r="I123" s="39"/>
      <c r="J123" s="39"/>
      <c r="K123" s="39"/>
      <c r="L123" s="39"/>
      <c r="M123" s="39"/>
      <c r="N123" s="39"/>
      <c r="O123" s="39"/>
      <c r="P123" s="137">
        <v>4.25</v>
      </c>
    </row>
    <row r="125" spans="1:16" ht="15.75" x14ac:dyDescent="0.25">
      <c r="A125" s="224" t="s">
        <v>27</v>
      </c>
      <c r="B125" s="224"/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131"/>
    </row>
    <row r="126" spans="1:16" ht="15.75" x14ac:dyDescent="0.25">
      <c r="A126" s="11"/>
      <c r="B126" s="65" t="s">
        <v>138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1:16" ht="15.75" x14ac:dyDescent="0.25">
      <c r="A127" s="219" t="s">
        <v>0</v>
      </c>
      <c r="B127" s="219" t="s">
        <v>1</v>
      </c>
      <c r="C127" s="219" t="s">
        <v>2</v>
      </c>
      <c r="D127" s="221" t="s">
        <v>3</v>
      </c>
      <c r="E127" s="222"/>
      <c r="F127" s="223"/>
      <c r="G127" s="219" t="s">
        <v>7</v>
      </c>
      <c r="H127" s="221" t="s">
        <v>8</v>
      </c>
      <c r="I127" s="222"/>
      <c r="J127" s="222"/>
      <c r="K127" s="223"/>
      <c r="L127" s="221" t="s">
        <v>12</v>
      </c>
      <c r="M127" s="222"/>
      <c r="N127" s="222"/>
      <c r="O127" s="223"/>
      <c r="P127" s="214" t="s">
        <v>196</v>
      </c>
    </row>
    <row r="128" spans="1:16" ht="15.75" x14ac:dyDescent="0.25">
      <c r="A128" s="220"/>
      <c r="B128" s="220"/>
      <c r="C128" s="220"/>
      <c r="D128" s="58" t="s">
        <v>4</v>
      </c>
      <c r="E128" s="58" t="s">
        <v>5</v>
      </c>
      <c r="F128" s="58" t="s">
        <v>6</v>
      </c>
      <c r="G128" s="220"/>
      <c r="H128" s="58" t="s">
        <v>9</v>
      </c>
      <c r="I128" s="58" t="s">
        <v>10</v>
      </c>
      <c r="J128" s="58" t="s">
        <v>11</v>
      </c>
      <c r="K128" s="58" t="s">
        <v>18</v>
      </c>
      <c r="L128" s="58" t="s">
        <v>13</v>
      </c>
      <c r="M128" s="58" t="s">
        <v>14</v>
      </c>
      <c r="N128" s="58" t="s">
        <v>15</v>
      </c>
      <c r="O128" s="58" t="s">
        <v>16</v>
      </c>
      <c r="P128" s="215"/>
    </row>
    <row r="129" spans="1:16" ht="15.75" x14ac:dyDescent="0.25">
      <c r="A129" s="6">
        <v>1</v>
      </c>
      <c r="B129" s="6">
        <v>2</v>
      </c>
      <c r="C129" s="6">
        <v>3</v>
      </c>
      <c r="D129" s="6">
        <v>4</v>
      </c>
      <c r="E129" s="6">
        <v>5</v>
      </c>
      <c r="F129" s="6">
        <v>6</v>
      </c>
      <c r="G129" s="6">
        <v>7</v>
      </c>
      <c r="H129" s="6">
        <v>8</v>
      </c>
      <c r="I129" s="6">
        <v>9</v>
      </c>
      <c r="J129" s="6">
        <v>10</v>
      </c>
      <c r="K129" s="6">
        <v>11</v>
      </c>
      <c r="L129" s="6">
        <v>12</v>
      </c>
      <c r="M129" s="6">
        <v>13</v>
      </c>
      <c r="N129" s="6">
        <v>14</v>
      </c>
      <c r="O129" s="6">
        <v>15</v>
      </c>
      <c r="P129" s="156"/>
    </row>
    <row r="130" spans="1:16" ht="15.75" x14ac:dyDescent="0.25">
      <c r="A130" s="135" t="s">
        <v>194</v>
      </c>
      <c r="B130" s="105" t="s">
        <v>92</v>
      </c>
      <c r="C130" s="96">
        <v>100</v>
      </c>
      <c r="D130" s="96">
        <v>1.1000000000000001</v>
      </c>
      <c r="E130" s="96">
        <v>0.2</v>
      </c>
      <c r="F130" s="96">
        <v>3.8</v>
      </c>
      <c r="G130" s="96">
        <v>23</v>
      </c>
      <c r="H130" s="96">
        <v>0.06</v>
      </c>
      <c r="I130" s="96">
        <v>25</v>
      </c>
      <c r="J130" s="96">
        <v>1.2</v>
      </c>
      <c r="K130" s="96">
        <v>0.53</v>
      </c>
      <c r="L130" s="96">
        <v>14</v>
      </c>
      <c r="M130" s="96">
        <v>26</v>
      </c>
      <c r="N130" s="96">
        <v>20</v>
      </c>
      <c r="O130" s="96">
        <v>0.9</v>
      </c>
      <c r="P130" s="93">
        <v>0</v>
      </c>
    </row>
    <row r="131" spans="1:16" ht="15.75" x14ac:dyDescent="0.25">
      <c r="A131" s="136"/>
      <c r="B131" s="28" t="s">
        <v>92</v>
      </c>
      <c r="C131" s="27">
        <v>100</v>
      </c>
      <c r="D131" s="59"/>
      <c r="E131" s="59"/>
      <c r="F131" s="13"/>
      <c r="G131" s="13"/>
      <c r="H131" s="13"/>
      <c r="I131" s="13"/>
      <c r="J131" s="13"/>
      <c r="K131" s="6"/>
      <c r="L131" s="6"/>
      <c r="M131" s="6"/>
      <c r="N131" s="6"/>
      <c r="O131" s="6"/>
      <c r="P131" s="153"/>
    </row>
    <row r="132" spans="1:16" ht="15.75" x14ac:dyDescent="0.25">
      <c r="A132" s="136"/>
      <c r="B132" s="29"/>
      <c r="C132" s="13"/>
      <c r="D132" s="59"/>
      <c r="E132" s="59"/>
      <c r="F132" s="59"/>
      <c r="G132" s="13"/>
      <c r="H132" s="13"/>
      <c r="I132" s="13"/>
      <c r="J132" s="13"/>
      <c r="K132" s="6"/>
      <c r="L132" s="6"/>
      <c r="M132" s="6"/>
      <c r="N132" s="6"/>
      <c r="O132" s="6"/>
      <c r="P132" s="153"/>
    </row>
    <row r="133" spans="1:16" ht="15.75" x14ac:dyDescent="0.25">
      <c r="A133" s="135" t="s">
        <v>173</v>
      </c>
      <c r="B133" s="105" t="s">
        <v>139</v>
      </c>
      <c r="C133" s="96">
        <v>100</v>
      </c>
      <c r="D133" s="96">
        <v>14.96</v>
      </c>
      <c r="E133" s="96">
        <v>13.27</v>
      </c>
      <c r="F133" s="96">
        <v>4.46</v>
      </c>
      <c r="G133" s="96">
        <v>198</v>
      </c>
      <c r="H133" s="96">
        <v>7.0000000000000007E-2</v>
      </c>
      <c r="I133" s="96">
        <v>0.94</v>
      </c>
      <c r="J133" s="96">
        <v>0.11</v>
      </c>
      <c r="K133" s="96">
        <v>2.2400000000000002</v>
      </c>
      <c r="L133" s="96">
        <v>13.21</v>
      </c>
      <c r="M133" s="96">
        <v>14.8</v>
      </c>
      <c r="N133" s="96">
        <v>4.7</v>
      </c>
      <c r="O133" s="96">
        <v>0.32</v>
      </c>
      <c r="P133" s="93">
        <v>0.4</v>
      </c>
    </row>
    <row r="134" spans="1:16" ht="15.75" x14ac:dyDescent="0.25">
      <c r="A134" s="136"/>
      <c r="B134" s="28" t="s">
        <v>69</v>
      </c>
      <c r="C134" s="13">
        <v>107</v>
      </c>
      <c r="D134" s="13"/>
      <c r="E134" s="13"/>
      <c r="F134" s="59"/>
      <c r="G134" s="13"/>
      <c r="H134" s="13"/>
      <c r="I134" s="13"/>
      <c r="J134" s="13"/>
      <c r="K134" s="6"/>
      <c r="L134" s="6"/>
      <c r="M134" s="6"/>
      <c r="N134" s="6"/>
      <c r="O134" s="6"/>
      <c r="P134" s="153"/>
    </row>
    <row r="135" spans="1:16" ht="15.75" x14ac:dyDescent="0.25">
      <c r="A135" s="136"/>
      <c r="B135" s="29" t="s">
        <v>23</v>
      </c>
      <c r="C135" s="13">
        <v>5</v>
      </c>
      <c r="D135" s="59"/>
      <c r="E135" s="13"/>
      <c r="F135" s="59"/>
      <c r="G135" s="13"/>
      <c r="H135" s="13"/>
      <c r="I135" s="13"/>
      <c r="J135" s="13"/>
      <c r="K135" s="6"/>
      <c r="L135" s="6"/>
      <c r="M135" s="6"/>
      <c r="N135" s="6"/>
      <c r="O135" s="6"/>
      <c r="P135" s="153"/>
    </row>
    <row r="136" spans="1:16" ht="15.75" x14ac:dyDescent="0.25">
      <c r="A136" s="136"/>
      <c r="B136" s="29" t="s">
        <v>47</v>
      </c>
      <c r="C136" s="13">
        <v>18</v>
      </c>
      <c r="D136" s="59"/>
      <c r="E136" s="59"/>
      <c r="F136" s="13"/>
      <c r="G136" s="13"/>
      <c r="H136" s="13"/>
      <c r="I136" s="13"/>
      <c r="J136" s="13"/>
      <c r="K136" s="6"/>
      <c r="L136" s="6"/>
      <c r="M136" s="6"/>
      <c r="N136" s="6"/>
      <c r="O136" s="6"/>
      <c r="P136" s="153"/>
    </row>
    <row r="137" spans="1:16" ht="15.75" x14ac:dyDescent="0.25">
      <c r="A137" s="136"/>
      <c r="B137" s="29" t="s">
        <v>60</v>
      </c>
      <c r="C137" s="13">
        <v>4</v>
      </c>
      <c r="D137" s="59"/>
      <c r="E137" s="59"/>
      <c r="F137" s="13"/>
      <c r="G137" s="13"/>
      <c r="H137" s="13"/>
      <c r="I137" s="13"/>
      <c r="J137" s="13"/>
      <c r="K137" s="6"/>
      <c r="L137" s="6"/>
      <c r="M137" s="6"/>
      <c r="N137" s="6"/>
      <c r="O137" s="6"/>
      <c r="P137" s="153"/>
    </row>
    <row r="138" spans="1:16" ht="15.75" x14ac:dyDescent="0.25">
      <c r="A138" s="136"/>
      <c r="B138" s="30" t="s">
        <v>42</v>
      </c>
      <c r="C138" s="13">
        <v>2</v>
      </c>
      <c r="D138" s="59"/>
      <c r="E138" s="59"/>
      <c r="F138" s="59"/>
      <c r="G138" s="59"/>
      <c r="H138" s="59"/>
      <c r="I138" s="59"/>
      <c r="J138" s="59"/>
      <c r="K138" s="6"/>
      <c r="L138" s="6"/>
      <c r="M138" s="6"/>
      <c r="N138" s="6"/>
      <c r="O138" s="6"/>
      <c r="P138" s="153"/>
    </row>
    <row r="139" spans="1:16" ht="15.75" x14ac:dyDescent="0.25">
      <c r="A139" s="136"/>
      <c r="B139" s="31"/>
      <c r="C139" s="59" t="s">
        <v>43</v>
      </c>
      <c r="D139" s="13"/>
      <c r="E139" s="13"/>
      <c r="F139" s="13"/>
      <c r="G139" s="13"/>
      <c r="H139" s="13"/>
      <c r="I139" s="13"/>
      <c r="J139" s="13"/>
      <c r="K139" s="6"/>
      <c r="L139" s="6"/>
      <c r="M139" s="6"/>
      <c r="N139" s="6"/>
      <c r="O139" s="6"/>
      <c r="P139" s="153"/>
    </row>
    <row r="140" spans="1:16" ht="15.75" x14ac:dyDescent="0.25">
      <c r="A140" s="135" t="s">
        <v>167</v>
      </c>
      <c r="B140" s="105" t="s">
        <v>64</v>
      </c>
      <c r="C140" s="96">
        <v>180</v>
      </c>
      <c r="D140" s="96">
        <v>5</v>
      </c>
      <c r="E140" s="96">
        <v>5.3</v>
      </c>
      <c r="F140" s="96">
        <v>35</v>
      </c>
      <c r="G140" s="96">
        <v>208</v>
      </c>
      <c r="H140" s="96">
        <v>0.06</v>
      </c>
      <c r="I140" s="96"/>
      <c r="J140" s="96">
        <v>20</v>
      </c>
      <c r="K140" s="96">
        <v>0.5</v>
      </c>
      <c r="L140" s="96">
        <v>59</v>
      </c>
      <c r="M140" s="96">
        <v>40</v>
      </c>
      <c r="N140" s="96">
        <v>7</v>
      </c>
      <c r="O140" s="96">
        <v>1</v>
      </c>
      <c r="P140" s="93">
        <v>2.9</v>
      </c>
    </row>
    <row r="141" spans="1:16" ht="15.75" x14ac:dyDescent="0.25">
      <c r="A141" s="136"/>
      <c r="B141" s="28" t="s">
        <v>23</v>
      </c>
      <c r="C141" s="13">
        <v>10</v>
      </c>
      <c r="D141" s="59"/>
      <c r="E141" s="13"/>
      <c r="F141" s="59"/>
      <c r="G141" s="13"/>
      <c r="H141" s="13"/>
      <c r="I141" s="13"/>
      <c r="J141" s="13"/>
      <c r="K141" s="6"/>
      <c r="L141" s="6"/>
      <c r="M141" s="6"/>
      <c r="N141" s="6"/>
      <c r="O141" s="6"/>
      <c r="P141" s="153"/>
    </row>
    <row r="142" spans="1:16" ht="15.75" x14ac:dyDescent="0.25">
      <c r="A142" s="136"/>
      <c r="B142" s="29" t="s">
        <v>65</v>
      </c>
      <c r="C142" s="13">
        <v>48</v>
      </c>
      <c r="D142" s="59"/>
      <c r="E142" s="59"/>
      <c r="F142" s="59"/>
      <c r="G142" s="59"/>
      <c r="H142" s="59"/>
      <c r="I142" s="59"/>
      <c r="J142" s="59"/>
      <c r="K142" s="6"/>
      <c r="L142" s="6"/>
      <c r="M142" s="6"/>
      <c r="N142" s="6"/>
      <c r="O142" s="6"/>
      <c r="P142" s="153"/>
    </row>
    <row r="143" spans="1:16" ht="15.75" x14ac:dyDescent="0.25">
      <c r="A143" s="136"/>
      <c r="B143" s="31"/>
      <c r="C143" s="59" t="s">
        <v>43</v>
      </c>
      <c r="D143" s="13"/>
      <c r="E143" s="13"/>
      <c r="F143" s="13"/>
      <c r="G143" s="13"/>
      <c r="H143" s="13"/>
      <c r="I143" s="13"/>
      <c r="J143" s="13"/>
      <c r="K143" s="6"/>
      <c r="L143" s="6"/>
      <c r="M143" s="6"/>
      <c r="N143" s="6"/>
      <c r="O143" s="6"/>
      <c r="P143" s="153"/>
    </row>
    <row r="144" spans="1:16" ht="15.75" x14ac:dyDescent="0.25">
      <c r="A144" s="138" t="s">
        <v>163</v>
      </c>
      <c r="B144" s="104" t="s">
        <v>22</v>
      </c>
      <c r="C144" s="96">
        <v>30</v>
      </c>
      <c r="D144" s="96">
        <v>2.2999999999999998</v>
      </c>
      <c r="E144" s="96">
        <v>0.3</v>
      </c>
      <c r="F144" s="96">
        <v>11.5</v>
      </c>
      <c r="G144" s="96">
        <v>57.9</v>
      </c>
      <c r="H144" s="96">
        <v>0.05</v>
      </c>
      <c r="I144" s="96"/>
      <c r="J144" s="96"/>
      <c r="K144" s="96">
        <v>0.41</v>
      </c>
      <c r="L144" s="96">
        <v>9</v>
      </c>
      <c r="M144" s="96">
        <v>29.25</v>
      </c>
      <c r="N144" s="96">
        <v>6.3</v>
      </c>
      <c r="O144" s="96">
        <v>0.5</v>
      </c>
      <c r="P144" s="93">
        <v>1</v>
      </c>
    </row>
    <row r="145" spans="1:33" ht="15.75" x14ac:dyDescent="0.25">
      <c r="A145" s="137"/>
      <c r="B145" s="32" t="s">
        <v>28</v>
      </c>
      <c r="C145" s="13">
        <v>30</v>
      </c>
      <c r="D145" s="13"/>
      <c r="E145" s="13"/>
      <c r="F145" s="13"/>
      <c r="G145" s="13"/>
      <c r="H145" s="13"/>
      <c r="I145" s="13"/>
      <c r="J145" s="13"/>
      <c r="K145" s="24"/>
      <c r="L145" s="24"/>
      <c r="M145" s="24"/>
      <c r="N145" s="24"/>
      <c r="O145" s="24"/>
      <c r="P145" s="154"/>
    </row>
    <row r="146" spans="1:33" ht="15.75" x14ac:dyDescent="0.25">
      <c r="A146" s="137"/>
      <c r="B146" s="31"/>
      <c r="C146" s="59" t="s">
        <v>43</v>
      </c>
      <c r="D146" s="13"/>
      <c r="E146" s="13"/>
      <c r="F146" s="13"/>
      <c r="G146" s="13"/>
      <c r="H146" s="13"/>
      <c r="I146" s="13"/>
      <c r="J146" s="13"/>
      <c r="K146" s="24"/>
      <c r="L146" s="24"/>
      <c r="M146" s="24"/>
      <c r="N146" s="24"/>
      <c r="O146" s="24"/>
      <c r="P146" s="154"/>
    </row>
    <row r="147" spans="1:33" ht="15.75" x14ac:dyDescent="0.25">
      <c r="A147" s="138" t="s">
        <v>203</v>
      </c>
      <c r="B147" s="94" t="s">
        <v>202</v>
      </c>
      <c r="C147" s="91">
        <v>200</v>
      </c>
      <c r="D147" s="91">
        <v>0.3</v>
      </c>
      <c r="E147" s="91">
        <v>0.04</v>
      </c>
      <c r="F147" s="91">
        <v>1.4</v>
      </c>
      <c r="G147" s="91">
        <v>7.1</v>
      </c>
      <c r="H147" s="91">
        <v>0.1</v>
      </c>
      <c r="I147" s="91">
        <v>0</v>
      </c>
      <c r="J147" s="91">
        <v>1.2</v>
      </c>
      <c r="K147" s="91">
        <v>0.1</v>
      </c>
      <c r="L147" s="91">
        <v>9</v>
      </c>
      <c r="M147" s="91">
        <v>7</v>
      </c>
      <c r="N147" s="91">
        <v>6</v>
      </c>
      <c r="O147" s="91">
        <v>1</v>
      </c>
      <c r="P147" s="155">
        <v>0</v>
      </c>
    </row>
    <row r="148" spans="1:33" ht="15.75" x14ac:dyDescent="0.25">
      <c r="A148" s="137"/>
      <c r="B148" s="33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154"/>
    </row>
    <row r="149" spans="1:33" ht="15.75" x14ac:dyDescent="0.25">
      <c r="A149" s="138"/>
      <c r="B149" s="104" t="s">
        <v>19</v>
      </c>
      <c r="C149" s="99"/>
      <c r="D149" s="99">
        <f>SUM(D130+D133+D140+D144+D147)</f>
        <v>23.660000000000004</v>
      </c>
      <c r="E149" s="99">
        <f t="shared" ref="E149:P149" si="4">SUM(E130+E133+E140+E144+E147)</f>
        <v>19.11</v>
      </c>
      <c r="F149" s="99">
        <f t="shared" si="4"/>
        <v>56.16</v>
      </c>
      <c r="G149" s="99">
        <f t="shared" si="4"/>
        <v>494</v>
      </c>
      <c r="H149" s="99">
        <f t="shared" si="4"/>
        <v>0.33999999999999997</v>
      </c>
      <c r="I149" s="99">
        <f t="shared" si="4"/>
        <v>25.94</v>
      </c>
      <c r="J149" s="99">
        <f t="shared" si="4"/>
        <v>22.509999999999998</v>
      </c>
      <c r="K149" s="99">
        <f t="shared" si="4"/>
        <v>3.7800000000000007</v>
      </c>
      <c r="L149" s="99">
        <f t="shared" si="4"/>
        <v>104.21000000000001</v>
      </c>
      <c r="M149" s="99">
        <f t="shared" si="4"/>
        <v>117.05</v>
      </c>
      <c r="N149" s="99">
        <f t="shared" si="4"/>
        <v>44</v>
      </c>
      <c r="O149" s="99">
        <f t="shared" si="4"/>
        <v>3.7199999999999998</v>
      </c>
      <c r="P149" s="99">
        <f t="shared" si="4"/>
        <v>4.3</v>
      </c>
    </row>
    <row r="150" spans="1:33" ht="16.5" thickBot="1" x14ac:dyDescent="0.3">
      <c r="A150" s="39"/>
      <c r="B150" s="39" t="s">
        <v>76</v>
      </c>
      <c r="C150" s="42"/>
      <c r="D150" s="44" t="s">
        <v>77</v>
      </c>
      <c r="E150" s="44" t="s">
        <v>78</v>
      </c>
      <c r="F150" s="44" t="s">
        <v>79</v>
      </c>
      <c r="G150" s="44" t="s">
        <v>80</v>
      </c>
      <c r="H150" s="42"/>
      <c r="I150" s="42"/>
      <c r="J150" s="42"/>
      <c r="K150" s="42"/>
      <c r="L150" s="42"/>
      <c r="M150" s="42"/>
      <c r="N150" s="42"/>
      <c r="O150" s="42"/>
      <c r="P150" s="137">
        <v>4.25</v>
      </c>
    </row>
    <row r="152" spans="1:33" ht="15.75" x14ac:dyDescent="0.25">
      <c r="A152" s="224" t="s">
        <v>30</v>
      </c>
      <c r="B152" s="224"/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131"/>
      <c r="R152" s="227"/>
      <c r="S152" s="227"/>
      <c r="T152" s="227"/>
      <c r="U152" s="227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151"/>
    </row>
    <row r="153" spans="1:33" ht="15.75" x14ac:dyDescent="0.25">
      <c r="A153" s="11"/>
      <c r="B153" s="11" t="s">
        <v>138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R153" s="11"/>
      <c r="S153" s="65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1:33" ht="15.75" x14ac:dyDescent="0.25">
      <c r="A154" s="225" t="s">
        <v>0</v>
      </c>
      <c r="B154" s="225" t="s">
        <v>1</v>
      </c>
      <c r="C154" s="225" t="s">
        <v>2</v>
      </c>
      <c r="D154" s="225" t="s">
        <v>3</v>
      </c>
      <c r="E154" s="225"/>
      <c r="F154" s="225"/>
      <c r="G154" s="225" t="s">
        <v>7</v>
      </c>
      <c r="H154" s="225" t="s">
        <v>8</v>
      </c>
      <c r="I154" s="225"/>
      <c r="J154" s="225"/>
      <c r="K154" s="225"/>
      <c r="L154" s="225" t="s">
        <v>12</v>
      </c>
      <c r="M154" s="225"/>
      <c r="N154" s="225"/>
      <c r="O154" s="225"/>
      <c r="P154" s="212" t="s">
        <v>196</v>
      </c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30"/>
    </row>
    <row r="155" spans="1:33" ht="15.75" x14ac:dyDescent="0.25">
      <c r="A155" s="225"/>
      <c r="B155" s="225"/>
      <c r="C155" s="225"/>
      <c r="D155" s="58" t="s">
        <v>4</v>
      </c>
      <c r="E155" s="58" t="s">
        <v>5</v>
      </c>
      <c r="F155" s="58" t="s">
        <v>6</v>
      </c>
      <c r="G155" s="225"/>
      <c r="H155" s="58" t="s">
        <v>9</v>
      </c>
      <c r="I155" s="58" t="s">
        <v>10</v>
      </c>
      <c r="J155" s="58" t="s">
        <v>11</v>
      </c>
      <c r="K155" s="58" t="s">
        <v>18</v>
      </c>
      <c r="L155" s="58" t="s">
        <v>13</v>
      </c>
      <c r="M155" s="58" t="s">
        <v>14</v>
      </c>
      <c r="N155" s="58" t="s">
        <v>15</v>
      </c>
      <c r="O155" s="58" t="s">
        <v>16</v>
      </c>
      <c r="P155" s="213"/>
      <c r="R155" s="226"/>
      <c r="S155" s="226"/>
      <c r="T155" s="226"/>
      <c r="U155" s="167"/>
      <c r="V155" s="167"/>
      <c r="W155" s="167"/>
      <c r="X155" s="226"/>
      <c r="Y155" s="167"/>
      <c r="Z155" s="167"/>
      <c r="AA155" s="167"/>
      <c r="AB155" s="167"/>
      <c r="AC155" s="167"/>
      <c r="AD155" s="167"/>
      <c r="AE155" s="167"/>
      <c r="AF155" s="167"/>
      <c r="AG155" s="230"/>
    </row>
    <row r="156" spans="1:33" ht="15.75" x14ac:dyDescent="0.25">
      <c r="A156" s="6">
        <v>1</v>
      </c>
      <c r="B156" s="6">
        <v>2</v>
      </c>
      <c r="C156" s="6">
        <v>3</v>
      </c>
      <c r="D156" s="6">
        <v>4</v>
      </c>
      <c r="E156" s="6">
        <v>5</v>
      </c>
      <c r="F156" s="6">
        <v>6</v>
      </c>
      <c r="G156" s="6">
        <v>7</v>
      </c>
      <c r="H156" s="6">
        <v>8</v>
      </c>
      <c r="I156" s="6">
        <v>9</v>
      </c>
      <c r="J156" s="6">
        <v>10</v>
      </c>
      <c r="K156" s="6">
        <v>11</v>
      </c>
      <c r="L156" s="6">
        <v>12</v>
      </c>
      <c r="M156" s="6">
        <v>13</v>
      </c>
      <c r="N156" s="6">
        <v>14</v>
      </c>
      <c r="O156" s="6">
        <v>15</v>
      </c>
      <c r="P156" s="6"/>
      <c r="R156" s="168"/>
      <c r="S156" s="168"/>
      <c r="T156" s="168"/>
      <c r="U156" s="168"/>
      <c r="V156" s="168"/>
      <c r="W156" s="168"/>
      <c r="X156" s="168"/>
      <c r="Y156" s="168"/>
      <c r="Z156" s="168"/>
      <c r="AA156" s="168"/>
      <c r="AB156" s="168"/>
      <c r="AC156" s="168"/>
      <c r="AD156" s="168"/>
      <c r="AE156" s="168"/>
      <c r="AF156" s="168"/>
      <c r="AG156" s="168"/>
    </row>
    <row r="157" spans="1:33" ht="19.5" customHeight="1" x14ac:dyDescent="0.25">
      <c r="A157" s="135">
        <v>20.010000000000002</v>
      </c>
      <c r="B157" s="92" t="s">
        <v>37</v>
      </c>
      <c r="C157" s="96">
        <v>100</v>
      </c>
      <c r="D157" s="96">
        <v>0.86</v>
      </c>
      <c r="E157" s="96">
        <v>10.06</v>
      </c>
      <c r="F157" s="96">
        <v>1.78</v>
      </c>
      <c r="G157" s="96">
        <v>101.8</v>
      </c>
      <c r="H157" s="96">
        <v>0.03</v>
      </c>
      <c r="I157" s="96">
        <v>3.5</v>
      </c>
      <c r="J157" s="96">
        <v>7.0000000000000007E-2</v>
      </c>
      <c r="K157" s="96">
        <v>0.17</v>
      </c>
      <c r="L157" s="96">
        <v>10.9</v>
      </c>
      <c r="M157" s="96">
        <v>19.600000000000001</v>
      </c>
      <c r="N157" s="96">
        <v>8.4</v>
      </c>
      <c r="O157" s="96">
        <v>0.32</v>
      </c>
      <c r="P157" s="96">
        <v>0</v>
      </c>
      <c r="R157" s="169"/>
      <c r="S157" s="170"/>
      <c r="T157" s="168"/>
      <c r="U157" s="168"/>
      <c r="V157" s="168"/>
      <c r="W157" s="168"/>
      <c r="X157" s="168"/>
      <c r="Y157" s="168"/>
      <c r="Z157" s="168"/>
      <c r="AA157" s="168"/>
      <c r="AB157" s="168"/>
      <c r="AC157" s="168"/>
      <c r="AD157" s="168"/>
      <c r="AE157" s="168"/>
      <c r="AF157" s="168"/>
      <c r="AG157" s="168"/>
    </row>
    <row r="158" spans="1:33" ht="15.75" x14ac:dyDescent="0.25">
      <c r="A158" s="136"/>
      <c r="B158" s="14" t="s">
        <v>55</v>
      </c>
      <c r="C158" s="13">
        <v>45</v>
      </c>
      <c r="D158" s="59"/>
      <c r="E158" s="59"/>
      <c r="F158" s="59"/>
      <c r="G158" s="13"/>
      <c r="H158" s="13"/>
      <c r="I158" s="13"/>
      <c r="J158" s="13"/>
      <c r="K158" s="8"/>
      <c r="L158" s="8"/>
      <c r="M158" s="8"/>
      <c r="N158" s="8"/>
      <c r="O158" s="8"/>
      <c r="P158" s="8"/>
      <c r="R158" s="169"/>
      <c r="S158" s="171"/>
      <c r="T158" s="172"/>
      <c r="U158" s="173"/>
      <c r="V158" s="173"/>
      <c r="W158" s="174"/>
      <c r="X158" s="174"/>
      <c r="Y158" s="174"/>
      <c r="Z158" s="174"/>
      <c r="AA158" s="174"/>
      <c r="AB158" s="168"/>
      <c r="AC158" s="168"/>
      <c r="AD158" s="168"/>
      <c r="AE158" s="168"/>
      <c r="AF158" s="168"/>
      <c r="AG158" s="168"/>
    </row>
    <row r="159" spans="1:33" ht="15.75" x14ac:dyDescent="0.25">
      <c r="A159" s="136"/>
      <c r="B159" s="14" t="s">
        <v>41</v>
      </c>
      <c r="C159" s="13">
        <v>10</v>
      </c>
      <c r="D159" s="59"/>
      <c r="E159" s="13"/>
      <c r="F159" s="59"/>
      <c r="G159" s="13"/>
      <c r="H159" s="13"/>
      <c r="I159" s="13"/>
      <c r="J159" s="13"/>
      <c r="K159" s="8"/>
      <c r="L159" s="8"/>
      <c r="M159" s="8"/>
      <c r="N159" s="8"/>
      <c r="O159" s="8"/>
      <c r="P159" s="8"/>
      <c r="R159" s="169"/>
      <c r="S159" s="171"/>
      <c r="T159" s="173"/>
      <c r="U159" s="174"/>
      <c r="V159" s="174"/>
      <c r="W159" s="174"/>
      <c r="X159" s="174"/>
      <c r="Y159" s="174"/>
      <c r="Z159" s="174"/>
      <c r="AA159" s="174"/>
      <c r="AB159" s="168"/>
      <c r="AC159" s="168"/>
      <c r="AD159" s="168"/>
      <c r="AE159" s="168"/>
      <c r="AF159" s="168"/>
      <c r="AG159" s="168"/>
    </row>
    <row r="160" spans="1:33" ht="30" customHeight="1" x14ac:dyDescent="0.25">
      <c r="A160" s="136"/>
      <c r="B160" s="14" t="s">
        <v>48</v>
      </c>
      <c r="C160" s="13">
        <v>45</v>
      </c>
      <c r="D160" s="13"/>
      <c r="E160" s="59"/>
      <c r="F160" s="13"/>
      <c r="G160" s="13"/>
      <c r="H160" s="13"/>
      <c r="I160" s="13"/>
      <c r="J160" s="13"/>
      <c r="K160" s="8"/>
      <c r="L160" s="8"/>
      <c r="M160" s="8"/>
      <c r="N160" s="8"/>
      <c r="O160" s="8"/>
      <c r="P160" s="8"/>
      <c r="R160" s="175"/>
      <c r="S160" s="176"/>
      <c r="T160" s="177"/>
      <c r="U160" s="177"/>
      <c r="V160" s="177"/>
      <c r="W160" s="177"/>
      <c r="X160" s="177"/>
      <c r="Y160" s="177"/>
      <c r="Z160" s="177"/>
      <c r="AA160" s="178"/>
      <c r="AB160" s="178"/>
      <c r="AC160" s="178"/>
      <c r="AD160" s="178"/>
      <c r="AE160" s="178"/>
      <c r="AF160" s="178"/>
      <c r="AG160" s="178"/>
    </row>
    <row r="161" spans="1:33" ht="15.75" x14ac:dyDescent="0.25">
      <c r="A161" s="136"/>
      <c r="B161" s="14"/>
      <c r="C161" s="59" t="s">
        <v>43</v>
      </c>
      <c r="D161" s="13"/>
      <c r="E161" s="13"/>
      <c r="F161" s="13"/>
      <c r="G161" s="13"/>
      <c r="H161" s="13"/>
      <c r="I161" s="13"/>
      <c r="J161" s="13"/>
      <c r="K161" s="8"/>
      <c r="L161" s="8"/>
      <c r="M161" s="8"/>
      <c r="N161" s="8"/>
      <c r="O161" s="8"/>
      <c r="P161" s="8"/>
      <c r="R161" s="175"/>
      <c r="S161" s="179"/>
      <c r="T161" s="180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  <c r="AE161" s="178"/>
      <c r="AF161" s="178"/>
      <c r="AG161" s="178"/>
    </row>
    <row r="162" spans="1:33" ht="15.75" x14ac:dyDescent="0.25">
      <c r="A162" s="135" t="s">
        <v>174</v>
      </c>
      <c r="B162" s="92" t="s">
        <v>140</v>
      </c>
      <c r="C162" s="96">
        <v>200</v>
      </c>
      <c r="D162" s="96">
        <v>20.399999999999999</v>
      </c>
      <c r="E162" s="96">
        <v>15.8</v>
      </c>
      <c r="F162" s="96">
        <v>20.6</v>
      </c>
      <c r="G162" s="96">
        <v>306.3</v>
      </c>
      <c r="H162" s="96">
        <v>0.13</v>
      </c>
      <c r="I162" s="96">
        <v>10</v>
      </c>
      <c r="J162" s="96">
        <v>20</v>
      </c>
      <c r="K162" s="96">
        <v>3.1</v>
      </c>
      <c r="L162" s="96">
        <v>24</v>
      </c>
      <c r="M162" s="96">
        <v>238</v>
      </c>
      <c r="N162" s="96">
        <v>41</v>
      </c>
      <c r="O162" s="96">
        <v>3</v>
      </c>
      <c r="P162" s="96">
        <v>1.7</v>
      </c>
      <c r="R162" s="175"/>
      <c r="S162" s="179"/>
      <c r="T162" s="180"/>
      <c r="U162" s="178"/>
      <c r="V162" s="178"/>
      <c r="W162" s="178"/>
      <c r="X162" s="178"/>
      <c r="Y162" s="178"/>
      <c r="Z162" s="178"/>
      <c r="AA162" s="178"/>
      <c r="AB162" s="178"/>
      <c r="AC162" s="178"/>
      <c r="AD162" s="178"/>
      <c r="AE162" s="178"/>
      <c r="AF162" s="178"/>
      <c r="AG162" s="178"/>
    </row>
    <row r="163" spans="1:33" ht="15.75" x14ac:dyDescent="0.25">
      <c r="A163" s="136"/>
      <c r="B163" s="12" t="s">
        <v>223</v>
      </c>
      <c r="C163" s="13">
        <v>114</v>
      </c>
      <c r="D163" s="13"/>
      <c r="E163" s="13"/>
      <c r="F163" s="20"/>
      <c r="G163" s="13"/>
      <c r="H163" s="13"/>
      <c r="I163" s="13"/>
      <c r="J163" s="8"/>
      <c r="K163" s="8"/>
      <c r="L163" s="8"/>
      <c r="M163" s="8"/>
      <c r="N163" s="8"/>
      <c r="O163" s="8"/>
      <c r="P163" s="8"/>
      <c r="R163" s="175"/>
      <c r="S163" s="179"/>
      <c r="T163" s="180"/>
      <c r="U163" s="178"/>
      <c r="V163" s="178"/>
      <c r="W163" s="178"/>
      <c r="X163" s="178"/>
      <c r="Y163" s="178"/>
      <c r="Z163" s="178"/>
      <c r="AA163" s="178"/>
      <c r="AB163" s="178"/>
      <c r="AC163" s="178"/>
      <c r="AD163" s="178"/>
      <c r="AE163" s="178"/>
      <c r="AF163" s="178"/>
      <c r="AG163" s="178"/>
    </row>
    <row r="164" spans="1:33" ht="15.75" x14ac:dyDescent="0.25">
      <c r="A164" s="136"/>
      <c r="B164" s="12" t="s">
        <v>45</v>
      </c>
      <c r="C164" s="13">
        <v>141</v>
      </c>
      <c r="D164" s="59"/>
      <c r="E164" s="13"/>
      <c r="F164" s="20"/>
      <c r="G164" s="13"/>
      <c r="H164" s="13"/>
      <c r="I164" s="13"/>
      <c r="J164" s="8"/>
      <c r="K164" s="8"/>
      <c r="L164" s="8"/>
      <c r="M164" s="8"/>
      <c r="N164" s="8"/>
      <c r="O164" s="8"/>
      <c r="P164" s="8"/>
      <c r="R164" s="175"/>
      <c r="S164" s="179"/>
      <c r="T164" s="180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78"/>
      <c r="AE164" s="178"/>
      <c r="AF164" s="178"/>
      <c r="AG164" s="178"/>
    </row>
    <row r="165" spans="1:33" ht="15.75" x14ac:dyDescent="0.25">
      <c r="A165" s="136"/>
      <c r="B165" s="12" t="s">
        <v>42</v>
      </c>
      <c r="C165" s="13">
        <v>2</v>
      </c>
      <c r="D165" s="59"/>
      <c r="E165" s="59"/>
      <c r="F165" s="20"/>
      <c r="G165" s="59"/>
      <c r="H165" s="59"/>
      <c r="I165" s="59"/>
      <c r="J165" s="8"/>
      <c r="K165" s="8"/>
      <c r="L165" s="8"/>
      <c r="M165" s="8"/>
      <c r="N165" s="8"/>
      <c r="O165" s="8"/>
      <c r="P165" s="8"/>
      <c r="R165" s="175"/>
      <c r="S165" s="179"/>
      <c r="T165" s="180"/>
      <c r="U165" s="178"/>
      <c r="V165" s="178"/>
      <c r="W165" s="178"/>
      <c r="X165" s="178"/>
      <c r="Y165" s="178"/>
      <c r="Z165" s="178"/>
      <c r="AA165" s="178"/>
      <c r="AB165" s="178"/>
      <c r="AC165" s="178"/>
      <c r="AD165" s="178"/>
      <c r="AE165" s="178"/>
      <c r="AF165" s="178"/>
      <c r="AG165" s="178"/>
    </row>
    <row r="166" spans="1:33" ht="15.75" x14ac:dyDescent="0.25">
      <c r="A166" s="136"/>
      <c r="B166" s="7" t="s">
        <v>47</v>
      </c>
      <c r="C166" s="8">
        <v>17</v>
      </c>
      <c r="D166" s="13"/>
      <c r="E166" s="13"/>
      <c r="F166" s="20"/>
      <c r="G166" s="13"/>
      <c r="H166" s="13"/>
      <c r="I166" s="13"/>
      <c r="J166" s="8"/>
      <c r="K166" s="8"/>
      <c r="L166" s="8"/>
      <c r="M166" s="8"/>
      <c r="N166" s="8"/>
      <c r="O166" s="8"/>
      <c r="P166" s="8"/>
      <c r="R166" s="169"/>
      <c r="S166" s="171"/>
      <c r="T166" s="173"/>
      <c r="U166" s="174"/>
      <c r="V166" s="174"/>
      <c r="W166" s="174"/>
      <c r="X166" s="174"/>
      <c r="Y166" s="174"/>
      <c r="Z166" s="174"/>
      <c r="AA166" s="174"/>
      <c r="AB166" s="168"/>
      <c r="AC166" s="168"/>
      <c r="AD166" s="168"/>
      <c r="AE166" s="168"/>
      <c r="AF166" s="168"/>
      <c r="AG166" s="168"/>
    </row>
    <row r="167" spans="1:33" ht="15.75" x14ac:dyDescent="0.25">
      <c r="A167" s="136"/>
      <c r="B167" s="7" t="s">
        <v>23</v>
      </c>
      <c r="C167" s="8">
        <v>6.5</v>
      </c>
      <c r="D167" s="13"/>
      <c r="E167" s="13"/>
      <c r="F167" s="20"/>
      <c r="G167" s="13"/>
      <c r="H167" s="13"/>
      <c r="I167" s="13"/>
      <c r="J167" s="8"/>
      <c r="K167" s="8"/>
      <c r="L167" s="8"/>
      <c r="M167" s="8"/>
      <c r="N167" s="8"/>
      <c r="O167" s="8"/>
      <c r="P167" s="8"/>
      <c r="R167" s="181"/>
      <c r="S167" s="182"/>
      <c r="T167" s="183"/>
      <c r="U167" s="183"/>
      <c r="V167" s="183"/>
      <c r="W167" s="183"/>
      <c r="X167" s="183"/>
      <c r="Y167" s="183"/>
      <c r="Z167" s="183"/>
      <c r="AA167" s="183"/>
      <c r="AB167" s="184"/>
      <c r="AC167" s="184"/>
      <c r="AD167" s="184"/>
      <c r="AE167" s="184"/>
      <c r="AF167" s="184"/>
      <c r="AG167" s="184"/>
    </row>
    <row r="168" spans="1:33" ht="15.75" x14ac:dyDescent="0.25">
      <c r="A168" s="136"/>
      <c r="B168" s="7"/>
      <c r="C168" s="59"/>
      <c r="D168" s="13"/>
      <c r="E168" s="13"/>
      <c r="F168" s="13"/>
      <c r="G168" s="13"/>
      <c r="H168" s="13"/>
      <c r="I168" s="13"/>
      <c r="J168" s="13"/>
      <c r="K168" s="8"/>
      <c r="L168" s="8"/>
      <c r="M168" s="8"/>
      <c r="N168" s="8"/>
      <c r="O168" s="8"/>
      <c r="P168" s="8"/>
      <c r="R168" s="181"/>
      <c r="S168" s="185"/>
      <c r="T168" s="186"/>
      <c r="U168" s="183"/>
      <c r="V168" s="183"/>
      <c r="W168" s="183"/>
      <c r="X168" s="183"/>
      <c r="Y168" s="183"/>
      <c r="Z168" s="183"/>
      <c r="AA168" s="183"/>
      <c r="AB168" s="184"/>
      <c r="AC168" s="184"/>
      <c r="AD168" s="184"/>
      <c r="AE168" s="184"/>
      <c r="AF168" s="184"/>
      <c r="AG168" s="184"/>
    </row>
    <row r="169" spans="1:33" ht="15.75" x14ac:dyDescent="0.25">
      <c r="A169" s="138" t="s">
        <v>163</v>
      </c>
      <c r="B169" s="94" t="s">
        <v>22</v>
      </c>
      <c r="C169" s="96">
        <v>30</v>
      </c>
      <c r="D169" s="96">
        <v>2.2999999999999998</v>
      </c>
      <c r="E169" s="96">
        <v>0.3</v>
      </c>
      <c r="F169" s="96">
        <v>11.5</v>
      </c>
      <c r="G169" s="96">
        <v>57.9</v>
      </c>
      <c r="H169" s="96">
        <v>0.05</v>
      </c>
      <c r="I169" s="96"/>
      <c r="J169" s="96"/>
      <c r="K169" s="96">
        <v>0.41</v>
      </c>
      <c r="L169" s="96">
        <v>9</v>
      </c>
      <c r="M169" s="96">
        <v>29.25</v>
      </c>
      <c r="N169" s="96">
        <v>6.3</v>
      </c>
      <c r="O169" s="96">
        <v>0.5</v>
      </c>
      <c r="P169" s="96">
        <v>1</v>
      </c>
      <c r="R169" s="181"/>
      <c r="S169" s="185"/>
      <c r="T169" s="186"/>
      <c r="U169" s="186"/>
      <c r="V169" s="186"/>
      <c r="W169" s="186"/>
      <c r="X169" s="186"/>
      <c r="Y169" s="186"/>
      <c r="Z169" s="186"/>
      <c r="AA169" s="186"/>
      <c r="AB169" s="187"/>
      <c r="AC169" s="187"/>
      <c r="AD169" s="187"/>
      <c r="AE169" s="187"/>
      <c r="AF169" s="187"/>
      <c r="AG169" s="187"/>
    </row>
    <row r="170" spans="1:33" ht="15.75" x14ac:dyDescent="0.25">
      <c r="A170" s="137"/>
      <c r="B170" s="14" t="s">
        <v>28</v>
      </c>
      <c r="C170" s="13">
        <v>50</v>
      </c>
      <c r="D170" s="13"/>
      <c r="E170" s="228"/>
      <c r="F170" s="13"/>
      <c r="G170" s="13"/>
      <c r="H170" s="13"/>
      <c r="I170" s="13"/>
      <c r="J170" s="13"/>
      <c r="K170" s="10"/>
      <c r="L170" s="10"/>
      <c r="M170" s="10"/>
      <c r="N170" s="10"/>
      <c r="O170" s="10"/>
      <c r="P170" s="10"/>
      <c r="R170" s="169"/>
      <c r="S170" s="171"/>
      <c r="T170" s="174"/>
      <c r="U170" s="174"/>
      <c r="V170" s="174"/>
      <c r="W170" s="174"/>
      <c r="X170" s="174"/>
      <c r="Y170" s="174"/>
      <c r="Z170" s="174"/>
      <c r="AA170" s="174"/>
      <c r="AB170" s="168"/>
      <c r="AC170" s="168"/>
      <c r="AD170" s="168"/>
      <c r="AE170" s="168"/>
      <c r="AF170" s="168"/>
      <c r="AG170" s="168"/>
    </row>
    <row r="171" spans="1:33" ht="15.75" x14ac:dyDescent="0.25">
      <c r="A171" s="137"/>
      <c r="B171" s="14"/>
      <c r="C171" s="59" t="s">
        <v>43</v>
      </c>
      <c r="D171" s="13"/>
      <c r="E171" s="228"/>
      <c r="F171" s="13"/>
      <c r="G171" s="13"/>
      <c r="H171" s="13"/>
      <c r="I171" s="13"/>
      <c r="J171" s="13"/>
      <c r="K171" s="10"/>
      <c r="L171" s="10"/>
      <c r="M171" s="10"/>
      <c r="N171" s="10"/>
      <c r="O171" s="10"/>
      <c r="P171" s="10"/>
      <c r="R171" s="169"/>
      <c r="S171" s="171"/>
      <c r="T171" s="173"/>
      <c r="U171" s="174"/>
      <c r="V171" s="174"/>
      <c r="W171" s="174"/>
      <c r="X171" s="174"/>
      <c r="Y171" s="174"/>
      <c r="Z171" s="174"/>
      <c r="AA171" s="174"/>
      <c r="AB171" s="168"/>
      <c r="AC171" s="168"/>
      <c r="AD171" s="168"/>
      <c r="AE171" s="168"/>
      <c r="AF171" s="168"/>
      <c r="AG171" s="168"/>
    </row>
    <row r="172" spans="1:33" ht="15.75" x14ac:dyDescent="0.25">
      <c r="A172" s="138" t="s">
        <v>175</v>
      </c>
      <c r="B172" s="94" t="s">
        <v>201</v>
      </c>
      <c r="C172" s="99">
        <v>200</v>
      </c>
      <c r="D172" s="99">
        <v>0.2</v>
      </c>
      <c r="E172" s="99">
        <v>0</v>
      </c>
      <c r="F172" s="99">
        <v>0.1</v>
      </c>
      <c r="G172" s="99">
        <v>53.4</v>
      </c>
      <c r="H172" s="99">
        <v>0.01</v>
      </c>
      <c r="I172" s="99">
        <v>0</v>
      </c>
      <c r="J172" s="99">
        <v>0</v>
      </c>
      <c r="K172" s="99">
        <v>0.06</v>
      </c>
      <c r="L172" s="99">
        <v>4</v>
      </c>
      <c r="M172" s="99">
        <v>7</v>
      </c>
      <c r="N172" s="99">
        <v>4</v>
      </c>
      <c r="O172" s="99">
        <v>1</v>
      </c>
      <c r="P172" s="99">
        <v>0</v>
      </c>
      <c r="R172" s="175"/>
      <c r="S172" s="188"/>
      <c r="T172" s="178"/>
      <c r="U172" s="178"/>
      <c r="V172" s="178"/>
      <c r="W172" s="178"/>
      <c r="X172" s="178"/>
      <c r="Y172" s="178"/>
      <c r="Z172" s="178"/>
      <c r="AA172" s="178"/>
      <c r="AB172" s="178"/>
      <c r="AC172" s="178"/>
      <c r="AD172" s="178"/>
      <c r="AE172" s="178"/>
      <c r="AF172" s="178"/>
      <c r="AG172" s="178"/>
    </row>
    <row r="173" spans="1:33" ht="15.75" x14ac:dyDescent="0.25">
      <c r="A173" s="137"/>
      <c r="B173" s="14" t="s">
        <v>56</v>
      </c>
      <c r="C173" s="13">
        <v>1</v>
      </c>
      <c r="D173" s="13"/>
      <c r="E173" s="13"/>
      <c r="F173" s="59"/>
      <c r="G173" s="59"/>
      <c r="H173" s="59"/>
      <c r="I173" s="59"/>
      <c r="J173" s="59"/>
      <c r="K173" s="10"/>
      <c r="L173" s="10"/>
      <c r="M173" s="10"/>
      <c r="N173" s="10"/>
      <c r="O173" s="10"/>
      <c r="P173" s="10"/>
      <c r="R173" s="181"/>
      <c r="S173" s="189"/>
      <c r="T173" s="183"/>
      <c r="U173" s="183"/>
      <c r="V173" s="183"/>
      <c r="W173" s="183"/>
      <c r="X173" s="183"/>
      <c r="Y173" s="190"/>
      <c r="Z173" s="190"/>
      <c r="AA173" s="190"/>
      <c r="AB173" s="190"/>
      <c r="AC173" s="190"/>
      <c r="AD173" s="190"/>
      <c r="AE173" s="190"/>
      <c r="AF173" s="190"/>
      <c r="AG173" s="190"/>
    </row>
    <row r="174" spans="1:33" ht="15.75" x14ac:dyDescent="0.25">
      <c r="A174" s="137"/>
      <c r="B174" s="14"/>
      <c r="C174" s="59"/>
      <c r="D174" s="59"/>
      <c r="E174" s="59"/>
      <c r="F174" s="13"/>
      <c r="G174" s="13"/>
      <c r="H174" s="13"/>
      <c r="I174" s="13"/>
      <c r="J174" s="13"/>
      <c r="K174" s="10"/>
      <c r="L174" s="10"/>
      <c r="M174" s="10"/>
      <c r="N174" s="10"/>
      <c r="O174" s="10"/>
      <c r="P174" s="10"/>
      <c r="R174" s="181"/>
      <c r="S174" s="191"/>
      <c r="T174" s="187"/>
      <c r="U174" s="184"/>
      <c r="V174" s="184"/>
      <c r="W174" s="184"/>
      <c r="X174" s="184"/>
      <c r="Y174" s="184"/>
      <c r="Z174" s="184"/>
      <c r="AA174" s="184"/>
      <c r="AB174" s="184"/>
      <c r="AC174" s="184"/>
      <c r="AD174" s="184"/>
      <c r="AE174" s="184"/>
      <c r="AF174" s="184"/>
      <c r="AG174" s="184"/>
    </row>
    <row r="175" spans="1:33" ht="15.75" x14ac:dyDescent="0.25">
      <c r="A175" s="138" t="s">
        <v>163</v>
      </c>
      <c r="B175" s="94" t="s">
        <v>39</v>
      </c>
      <c r="C175" s="99">
        <v>100</v>
      </c>
      <c r="D175" s="99">
        <v>0.96</v>
      </c>
      <c r="E175" s="99">
        <v>0.48</v>
      </c>
      <c r="F175" s="99">
        <v>9.7200000000000006</v>
      </c>
      <c r="G175" s="99">
        <v>56</v>
      </c>
      <c r="H175" s="99">
        <v>0.02</v>
      </c>
      <c r="I175" s="99">
        <v>216</v>
      </c>
      <c r="J175" s="99">
        <v>108</v>
      </c>
      <c r="K175" s="99">
        <v>0.48</v>
      </c>
      <c r="L175" s="99">
        <v>48</v>
      </c>
      <c r="M175" s="99">
        <v>40.799999999999997</v>
      </c>
      <c r="N175" s="99">
        <v>30</v>
      </c>
      <c r="O175" s="99">
        <v>0.96</v>
      </c>
      <c r="P175" s="99">
        <v>0.8</v>
      </c>
      <c r="R175" s="181"/>
      <c r="S175" s="185"/>
      <c r="T175" s="187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84"/>
      <c r="AF175" s="184"/>
      <c r="AG175" s="184"/>
    </row>
    <row r="176" spans="1:33" ht="15.75" x14ac:dyDescent="0.25">
      <c r="A176" s="9"/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R176" s="175"/>
      <c r="S176" s="188"/>
      <c r="T176" s="178"/>
      <c r="U176" s="178"/>
      <c r="V176" s="178"/>
      <c r="W176" s="178"/>
      <c r="X176" s="178"/>
      <c r="Y176" s="178"/>
      <c r="Z176" s="178"/>
      <c r="AA176" s="178"/>
      <c r="AB176" s="178"/>
      <c r="AC176" s="178"/>
      <c r="AD176" s="178"/>
      <c r="AE176" s="178"/>
      <c r="AF176" s="178"/>
      <c r="AG176" s="178"/>
    </row>
    <row r="177" spans="1:33" ht="15.75" x14ac:dyDescent="0.25">
      <c r="A177" s="107"/>
      <c r="B177" s="107" t="s">
        <v>19</v>
      </c>
      <c r="C177" s="108"/>
      <c r="D177" s="109">
        <f t="shared" ref="D177:P177" si="5">SUM(D157+D162+D169+D172+D175)</f>
        <v>24.72</v>
      </c>
      <c r="E177" s="109">
        <f t="shared" si="5"/>
        <v>26.64</v>
      </c>
      <c r="F177" s="109">
        <f t="shared" si="5"/>
        <v>43.7</v>
      </c>
      <c r="G177" s="109">
        <f t="shared" si="5"/>
        <v>575.4</v>
      </c>
      <c r="H177" s="109">
        <f t="shared" si="5"/>
        <v>0.24000000000000002</v>
      </c>
      <c r="I177" s="109">
        <f t="shared" si="5"/>
        <v>229.5</v>
      </c>
      <c r="J177" s="109">
        <f t="shared" si="5"/>
        <v>128.07</v>
      </c>
      <c r="K177" s="109">
        <f t="shared" si="5"/>
        <v>4.2200000000000006</v>
      </c>
      <c r="L177" s="109">
        <f t="shared" si="5"/>
        <v>95.9</v>
      </c>
      <c r="M177" s="109">
        <f t="shared" si="5"/>
        <v>334.65000000000003</v>
      </c>
      <c r="N177" s="109">
        <f t="shared" si="5"/>
        <v>89.699999999999989</v>
      </c>
      <c r="O177" s="109">
        <f t="shared" si="5"/>
        <v>5.78</v>
      </c>
      <c r="P177" s="109">
        <f t="shared" si="5"/>
        <v>3.5</v>
      </c>
      <c r="R177" s="175"/>
      <c r="S177" s="192"/>
      <c r="T177" s="180"/>
      <c r="U177" s="193"/>
      <c r="V177" s="193"/>
      <c r="W177" s="193"/>
      <c r="X177" s="193"/>
      <c r="Y177" s="180"/>
      <c r="Z177" s="180"/>
      <c r="AA177" s="180"/>
      <c r="AB177" s="180"/>
      <c r="AC177" s="180"/>
      <c r="AD177" s="180"/>
      <c r="AE177" s="180"/>
      <c r="AF177" s="180"/>
      <c r="AG177" s="180"/>
    </row>
    <row r="178" spans="1:33" ht="16.5" thickBot="1" x14ac:dyDescent="0.3">
      <c r="A178" s="38"/>
      <c r="B178" s="39" t="s">
        <v>76</v>
      </c>
      <c r="C178" s="40"/>
      <c r="D178" s="44" t="s">
        <v>77</v>
      </c>
      <c r="E178" s="44" t="s">
        <v>78</v>
      </c>
      <c r="F178" s="44" t="s">
        <v>79</v>
      </c>
      <c r="G178" s="44" t="s">
        <v>80</v>
      </c>
      <c r="H178" s="9"/>
      <c r="I178" s="9"/>
      <c r="J178" s="9"/>
      <c r="K178" s="9"/>
      <c r="L178" s="9"/>
      <c r="M178" s="9"/>
      <c r="N178" s="9"/>
      <c r="O178" s="9"/>
      <c r="P178" s="137">
        <v>4.25</v>
      </c>
    </row>
    <row r="180" spans="1:33" ht="15.75" x14ac:dyDescent="0.25">
      <c r="A180" s="224" t="s">
        <v>31</v>
      </c>
      <c r="B180" s="224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131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  <c r="AC180" s="229"/>
      <c r="AD180" s="229"/>
      <c r="AE180" s="229"/>
      <c r="AF180" s="229"/>
      <c r="AG180" s="194"/>
    </row>
    <row r="181" spans="1:33" ht="15.75" x14ac:dyDescent="0.25">
      <c r="A181" s="2"/>
      <c r="B181" s="2" t="s">
        <v>138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R181" s="195"/>
      <c r="S181" s="192"/>
      <c r="T181" s="195"/>
      <c r="U181" s="195"/>
      <c r="V181" s="195"/>
      <c r="W181" s="195"/>
      <c r="X181" s="195"/>
      <c r="Y181" s="195"/>
      <c r="Z181" s="195"/>
      <c r="AA181" s="195"/>
      <c r="AB181" s="195"/>
      <c r="AC181" s="195"/>
      <c r="AD181" s="195"/>
      <c r="AE181" s="195"/>
      <c r="AF181" s="195"/>
      <c r="AG181" s="195"/>
    </row>
    <row r="182" spans="1:33" ht="15.75" x14ac:dyDescent="0.25">
      <c r="A182" s="219" t="s">
        <v>0</v>
      </c>
      <c r="B182" s="219" t="s">
        <v>1</v>
      </c>
      <c r="C182" s="219" t="s">
        <v>2</v>
      </c>
      <c r="D182" s="221" t="s">
        <v>3</v>
      </c>
      <c r="E182" s="222"/>
      <c r="F182" s="223"/>
      <c r="G182" s="219" t="s">
        <v>7</v>
      </c>
      <c r="H182" s="221" t="s">
        <v>8</v>
      </c>
      <c r="I182" s="222"/>
      <c r="J182" s="222"/>
      <c r="K182" s="223"/>
      <c r="L182" s="221" t="s">
        <v>12</v>
      </c>
      <c r="M182" s="222"/>
      <c r="N182" s="222"/>
      <c r="O182" s="223"/>
      <c r="P182" s="212" t="s">
        <v>196</v>
      </c>
      <c r="R182" s="226"/>
      <c r="S182" s="226"/>
      <c r="T182" s="226"/>
      <c r="U182" s="226"/>
      <c r="V182" s="226"/>
      <c r="W182" s="226"/>
      <c r="X182" s="226"/>
      <c r="Y182" s="226"/>
      <c r="Z182" s="226"/>
      <c r="AA182" s="226"/>
      <c r="AB182" s="226"/>
      <c r="AC182" s="226"/>
      <c r="AD182" s="226"/>
      <c r="AE182" s="226"/>
      <c r="AF182" s="226"/>
      <c r="AG182" s="230"/>
    </row>
    <row r="183" spans="1:33" ht="15.75" x14ac:dyDescent="0.25">
      <c r="A183" s="220"/>
      <c r="B183" s="220"/>
      <c r="C183" s="220"/>
      <c r="D183" s="58" t="s">
        <v>4</v>
      </c>
      <c r="E183" s="58" t="s">
        <v>5</v>
      </c>
      <c r="F183" s="58" t="s">
        <v>6</v>
      </c>
      <c r="G183" s="220"/>
      <c r="H183" s="58" t="s">
        <v>9</v>
      </c>
      <c r="I183" s="58" t="s">
        <v>10</v>
      </c>
      <c r="J183" s="58" t="s">
        <v>11</v>
      </c>
      <c r="K183" s="58" t="s">
        <v>18</v>
      </c>
      <c r="L183" s="58" t="s">
        <v>13</v>
      </c>
      <c r="M183" s="58" t="s">
        <v>14</v>
      </c>
      <c r="N183" s="58" t="s">
        <v>15</v>
      </c>
      <c r="O183" s="58" t="s">
        <v>16</v>
      </c>
      <c r="P183" s="213"/>
      <c r="R183" s="226"/>
      <c r="S183" s="226"/>
      <c r="T183" s="226"/>
      <c r="U183" s="167"/>
      <c r="V183" s="167"/>
      <c r="W183" s="167"/>
      <c r="X183" s="226"/>
      <c r="Y183" s="167"/>
      <c r="Z183" s="167"/>
      <c r="AA183" s="167"/>
      <c r="AB183" s="167"/>
      <c r="AC183" s="167"/>
      <c r="AD183" s="167"/>
      <c r="AE183" s="167"/>
      <c r="AF183" s="167"/>
      <c r="AG183" s="230"/>
    </row>
    <row r="184" spans="1:33" x14ac:dyDescent="0.25">
      <c r="A184" s="5">
        <v>1</v>
      </c>
      <c r="B184" s="5">
        <v>2</v>
      </c>
      <c r="C184" s="5">
        <v>3</v>
      </c>
      <c r="D184" s="5">
        <v>4</v>
      </c>
      <c r="E184" s="5">
        <v>5</v>
      </c>
      <c r="F184" s="5">
        <v>6</v>
      </c>
      <c r="G184" s="5">
        <v>7</v>
      </c>
      <c r="H184" s="5">
        <v>8</v>
      </c>
      <c r="I184" s="5">
        <v>9</v>
      </c>
      <c r="J184" s="5">
        <v>10</v>
      </c>
      <c r="K184" s="5">
        <v>11</v>
      </c>
      <c r="L184" s="5">
        <v>12</v>
      </c>
      <c r="M184" s="5">
        <v>13</v>
      </c>
      <c r="N184" s="5">
        <v>14</v>
      </c>
      <c r="O184" s="5">
        <v>15</v>
      </c>
      <c r="P184" s="5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</row>
    <row r="185" spans="1:33" ht="15.75" x14ac:dyDescent="0.25">
      <c r="A185" s="135" t="s">
        <v>176</v>
      </c>
      <c r="B185" s="92" t="s">
        <v>34</v>
      </c>
      <c r="C185" s="96">
        <v>100</v>
      </c>
      <c r="D185" s="96">
        <v>0.87</v>
      </c>
      <c r="E185" s="96">
        <v>5.0599999999999996</v>
      </c>
      <c r="F185" s="96">
        <v>5.22</v>
      </c>
      <c r="G185" s="96">
        <v>69</v>
      </c>
      <c r="H185" s="96">
        <v>0.01</v>
      </c>
      <c r="I185" s="96">
        <v>4.0599999999999996</v>
      </c>
      <c r="J185" s="96">
        <v>0.01</v>
      </c>
      <c r="K185" s="96">
        <v>0.12</v>
      </c>
      <c r="L185" s="96">
        <v>28.82</v>
      </c>
      <c r="M185" s="96">
        <v>24.94</v>
      </c>
      <c r="N185" s="96">
        <v>13.2</v>
      </c>
      <c r="O185" s="96">
        <v>0.87</v>
      </c>
      <c r="P185" s="96">
        <v>0</v>
      </c>
      <c r="R185" s="169"/>
      <c r="S185" s="170"/>
      <c r="T185" s="197"/>
      <c r="U185" s="197"/>
      <c r="V185" s="197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</row>
    <row r="186" spans="1:33" ht="15.75" x14ac:dyDescent="0.25">
      <c r="A186" s="136"/>
      <c r="B186" s="14" t="s">
        <v>57</v>
      </c>
      <c r="C186" s="13">
        <v>95</v>
      </c>
      <c r="D186" s="13">
        <v>1</v>
      </c>
      <c r="E186" s="59"/>
      <c r="F186" s="13">
        <v>5</v>
      </c>
      <c r="G186" s="13"/>
      <c r="H186" s="13"/>
      <c r="I186" s="13"/>
      <c r="J186" s="13"/>
      <c r="K186" s="8"/>
      <c r="L186" s="8"/>
      <c r="M186" s="8"/>
      <c r="N186" s="8"/>
      <c r="O186" s="8"/>
      <c r="P186" s="8"/>
      <c r="R186" s="169"/>
      <c r="S186" s="171"/>
      <c r="T186" s="186"/>
      <c r="U186" s="186"/>
      <c r="V186" s="186"/>
      <c r="W186" s="186"/>
      <c r="X186" s="186"/>
      <c r="Y186" s="186"/>
      <c r="Z186" s="186"/>
      <c r="AA186" s="186"/>
      <c r="AB186" s="198"/>
      <c r="AC186" s="198"/>
      <c r="AD186" s="198"/>
      <c r="AE186" s="198"/>
      <c r="AF186" s="198"/>
      <c r="AG186" s="198"/>
    </row>
    <row r="187" spans="1:33" ht="15.75" x14ac:dyDescent="0.25">
      <c r="A187" s="136"/>
      <c r="B187" s="14" t="s">
        <v>41</v>
      </c>
      <c r="C187" s="13">
        <v>5</v>
      </c>
      <c r="D187" s="59"/>
      <c r="E187" s="13">
        <v>5</v>
      </c>
      <c r="F187" s="59"/>
      <c r="G187" s="13"/>
      <c r="H187" s="13"/>
      <c r="I187" s="13"/>
      <c r="J187" s="13"/>
      <c r="K187" s="8"/>
      <c r="L187" s="8"/>
      <c r="M187" s="8"/>
      <c r="N187" s="8"/>
      <c r="O187" s="8"/>
      <c r="P187" s="8"/>
      <c r="R187" s="169"/>
      <c r="S187" s="199"/>
      <c r="T187" s="183"/>
      <c r="U187" s="183"/>
      <c r="V187" s="183"/>
      <c r="W187" s="183"/>
      <c r="X187" s="183"/>
      <c r="Y187" s="183"/>
      <c r="Z187" s="183"/>
      <c r="AA187" s="183"/>
      <c r="AB187" s="197"/>
      <c r="AC187" s="197"/>
      <c r="AD187" s="197"/>
      <c r="AE187" s="197"/>
      <c r="AF187" s="197"/>
      <c r="AG187" s="197"/>
    </row>
    <row r="188" spans="1:33" ht="15.75" x14ac:dyDescent="0.25">
      <c r="A188" s="136"/>
      <c r="B188" s="14" t="s">
        <v>42</v>
      </c>
      <c r="C188" s="13">
        <v>2</v>
      </c>
      <c r="D188" s="59"/>
      <c r="E188" s="59"/>
      <c r="F188" s="59"/>
      <c r="G188" s="59"/>
      <c r="H188" s="59"/>
      <c r="I188" s="59"/>
      <c r="J188" s="59"/>
      <c r="K188" s="8"/>
      <c r="L188" s="8"/>
      <c r="M188" s="8"/>
      <c r="N188" s="8"/>
      <c r="O188" s="8"/>
      <c r="P188" s="8"/>
      <c r="R188" s="169"/>
      <c r="S188" s="171"/>
      <c r="T188" s="186"/>
      <c r="U188" s="186"/>
      <c r="V188" s="186"/>
      <c r="W188" s="186"/>
      <c r="X188" s="186"/>
      <c r="Y188" s="186"/>
      <c r="Z188" s="186"/>
      <c r="AA188" s="186"/>
      <c r="AB188" s="198"/>
      <c r="AC188" s="198"/>
      <c r="AD188" s="198"/>
      <c r="AE188" s="198"/>
      <c r="AF188" s="198"/>
      <c r="AG188" s="198"/>
    </row>
    <row r="189" spans="1:33" ht="15.75" x14ac:dyDescent="0.25">
      <c r="A189" s="136"/>
      <c r="B189" s="14"/>
      <c r="C189" s="59" t="s">
        <v>43</v>
      </c>
      <c r="D189" s="13">
        <v>1</v>
      </c>
      <c r="E189" s="13">
        <v>5</v>
      </c>
      <c r="F189" s="13">
        <v>5</v>
      </c>
      <c r="G189" s="13"/>
      <c r="H189" s="13"/>
      <c r="I189" s="13"/>
      <c r="J189" s="13"/>
      <c r="K189" s="8"/>
      <c r="L189" s="8"/>
      <c r="M189" s="8"/>
      <c r="N189" s="8"/>
      <c r="O189" s="8"/>
      <c r="P189" s="8"/>
      <c r="R189" s="169"/>
      <c r="S189" s="170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  <c r="AD189" s="197"/>
      <c r="AE189" s="197"/>
      <c r="AF189" s="197"/>
      <c r="AG189" s="197"/>
    </row>
    <row r="190" spans="1:33" ht="15.75" x14ac:dyDescent="0.25">
      <c r="A190" s="135" t="s">
        <v>166</v>
      </c>
      <c r="B190" s="92" t="s">
        <v>177</v>
      </c>
      <c r="C190" s="96">
        <v>100</v>
      </c>
      <c r="D190" s="96">
        <v>8.83</v>
      </c>
      <c r="E190" s="96">
        <v>13.38</v>
      </c>
      <c r="F190" s="96">
        <v>13.6</v>
      </c>
      <c r="G190" s="96">
        <v>214</v>
      </c>
      <c r="H190" s="96">
        <v>0.08</v>
      </c>
      <c r="I190" s="96">
        <v>3.39</v>
      </c>
      <c r="J190" s="96">
        <v>4.76</v>
      </c>
      <c r="K190" s="96">
        <v>2.25</v>
      </c>
      <c r="L190" s="96">
        <v>49.15</v>
      </c>
      <c r="M190" s="96">
        <v>113.25</v>
      </c>
      <c r="N190" s="96">
        <v>34.549999999999997</v>
      </c>
      <c r="O190" s="96">
        <v>1.25</v>
      </c>
      <c r="P190" s="96">
        <v>1</v>
      </c>
      <c r="R190" s="169"/>
      <c r="S190" s="171"/>
      <c r="T190" s="186"/>
      <c r="U190" s="186"/>
      <c r="V190" s="186"/>
      <c r="W190" s="186"/>
      <c r="X190" s="186"/>
      <c r="Y190" s="186"/>
      <c r="Z190" s="186"/>
      <c r="AA190" s="186"/>
      <c r="AB190" s="198"/>
      <c r="AC190" s="198"/>
      <c r="AD190" s="198"/>
      <c r="AE190" s="198"/>
      <c r="AF190" s="198"/>
      <c r="AG190" s="198"/>
    </row>
    <row r="191" spans="1:33" ht="15.75" x14ac:dyDescent="0.25">
      <c r="A191" s="136"/>
      <c r="B191" s="14" t="s">
        <v>42</v>
      </c>
      <c r="C191" s="13">
        <v>2</v>
      </c>
      <c r="D191" s="59"/>
      <c r="E191" s="59"/>
      <c r="F191" s="59"/>
      <c r="G191" s="59"/>
      <c r="H191" s="59"/>
      <c r="I191" s="59"/>
      <c r="J191" s="59"/>
      <c r="K191" s="8"/>
      <c r="L191" s="8"/>
      <c r="M191" s="8"/>
      <c r="N191" s="8"/>
      <c r="O191" s="8"/>
      <c r="P191" s="8"/>
      <c r="R191" s="169"/>
      <c r="S191" s="171"/>
      <c r="T191" s="186"/>
      <c r="U191" s="186"/>
      <c r="V191" s="186"/>
      <c r="W191" s="186"/>
      <c r="X191" s="186"/>
      <c r="Y191" s="186"/>
      <c r="Z191" s="186"/>
      <c r="AA191" s="186"/>
      <c r="AB191" s="198"/>
      <c r="AC191" s="198"/>
      <c r="AD191" s="198"/>
      <c r="AE191" s="198"/>
      <c r="AF191" s="198"/>
      <c r="AG191" s="198"/>
    </row>
    <row r="192" spans="1:33" ht="15.75" x14ac:dyDescent="0.25">
      <c r="A192" s="136"/>
      <c r="B192" s="14" t="s">
        <v>28</v>
      </c>
      <c r="C192" s="13">
        <v>10</v>
      </c>
      <c r="D192" s="13">
        <v>1</v>
      </c>
      <c r="E192" s="59"/>
      <c r="F192" s="13">
        <v>4</v>
      </c>
      <c r="G192" s="13"/>
      <c r="H192" s="13"/>
      <c r="I192" s="13"/>
      <c r="J192" s="13"/>
      <c r="K192" s="8"/>
      <c r="L192" s="8"/>
      <c r="M192" s="8"/>
      <c r="N192" s="8"/>
      <c r="O192" s="8"/>
      <c r="P192" s="8"/>
      <c r="R192" s="169"/>
      <c r="S192" s="171"/>
      <c r="T192" s="186"/>
      <c r="U192" s="186"/>
      <c r="V192" s="186"/>
      <c r="W192" s="186"/>
      <c r="X192" s="186"/>
      <c r="Y192" s="186"/>
      <c r="Z192" s="186"/>
      <c r="AA192" s="186"/>
      <c r="AB192" s="198"/>
      <c r="AC192" s="198"/>
      <c r="AD192" s="198"/>
      <c r="AE192" s="198"/>
      <c r="AF192" s="198"/>
      <c r="AG192" s="198"/>
    </row>
    <row r="193" spans="1:33" ht="15.75" x14ac:dyDescent="0.25">
      <c r="A193" s="136"/>
      <c r="B193" s="14" t="s">
        <v>47</v>
      </c>
      <c r="C193" s="13">
        <v>8</v>
      </c>
      <c r="D193" s="59"/>
      <c r="E193" s="59"/>
      <c r="F193" s="13">
        <v>1</v>
      </c>
      <c r="G193" s="13"/>
      <c r="H193" s="13"/>
      <c r="I193" s="13"/>
      <c r="J193" s="13"/>
      <c r="K193" s="8"/>
      <c r="L193" s="8"/>
      <c r="M193" s="8"/>
      <c r="N193" s="8"/>
      <c r="O193" s="8"/>
      <c r="P193" s="8"/>
      <c r="R193" s="169"/>
      <c r="S193" s="171"/>
      <c r="T193" s="186"/>
      <c r="U193" s="186"/>
      <c r="V193" s="186"/>
      <c r="W193" s="186"/>
      <c r="X193" s="186"/>
      <c r="Y193" s="186"/>
      <c r="Z193" s="186"/>
      <c r="AA193" s="186"/>
      <c r="AB193" s="198"/>
      <c r="AC193" s="198"/>
      <c r="AD193" s="198"/>
      <c r="AE193" s="198"/>
      <c r="AF193" s="198"/>
      <c r="AG193" s="198"/>
    </row>
    <row r="194" spans="1:33" ht="15.75" x14ac:dyDescent="0.25">
      <c r="A194" s="136"/>
      <c r="B194" s="14" t="s">
        <v>58</v>
      </c>
      <c r="C194" s="13">
        <v>9</v>
      </c>
      <c r="D194" s="13">
        <v>1</v>
      </c>
      <c r="E194" s="59"/>
      <c r="F194" s="13">
        <v>5</v>
      </c>
      <c r="G194" s="13"/>
      <c r="H194" s="13"/>
      <c r="I194" s="13"/>
      <c r="J194" s="13"/>
      <c r="K194" s="8"/>
      <c r="L194" s="8"/>
      <c r="M194" s="8"/>
      <c r="N194" s="8"/>
      <c r="O194" s="8"/>
      <c r="P194" s="8"/>
      <c r="R194" s="169"/>
      <c r="S194" s="171"/>
      <c r="T194" s="186"/>
      <c r="U194" s="186"/>
      <c r="V194" s="186"/>
      <c r="W194" s="186"/>
      <c r="X194" s="186"/>
      <c r="Y194" s="186"/>
      <c r="Z194" s="186"/>
      <c r="AA194" s="186"/>
      <c r="AB194" s="198"/>
      <c r="AC194" s="198"/>
      <c r="AD194" s="198"/>
      <c r="AE194" s="198"/>
      <c r="AF194" s="198"/>
      <c r="AG194" s="198"/>
    </row>
    <row r="195" spans="1:33" ht="15.75" x14ac:dyDescent="0.25">
      <c r="A195" s="136"/>
      <c r="B195" s="14" t="s">
        <v>41</v>
      </c>
      <c r="C195" s="13">
        <v>4</v>
      </c>
      <c r="D195" s="59"/>
      <c r="E195" s="13">
        <v>3</v>
      </c>
      <c r="F195" s="59"/>
      <c r="G195" s="13"/>
      <c r="H195" s="13"/>
      <c r="I195" s="13"/>
      <c r="J195" s="13"/>
      <c r="K195" s="8"/>
      <c r="L195" s="8"/>
      <c r="M195" s="8"/>
      <c r="N195" s="8"/>
      <c r="O195" s="8"/>
      <c r="P195" s="8"/>
      <c r="R195" s="169"/>
      <c r="S195" s="200"/>
      <c r="T195" s="198"/>
      <c r="U195" s="198"/>
      <c r="V195" s="198"/>
      <c r="W195" s="198"/>
      <c r="X195" s="198"/>
      <c r="Y195" s="198"/>
      <c r="Z195" s="198"/>
      <c r="AA195" s="198"/>
      <c r="AB195" s="198"/>
      <c r="AC195" s="198"/>
      <c r="AD195" s="198"/>
      <c r="AE195" s="198"/>
      <c r="AF195" s="198"/>
      <c r="AG195" s="198"/>
    </row>
    <row r="196" spans="1:33" ht="15.75" x14ac:dyDescent="0.25">
      <c r="A196" s="136"/>
      <c r="B196" s="14" t="s">
        <v>59</v>
      </c>
      <c r="C196" s="13">
        <v>58.7</v>
      </c>
      <c r="D196" s="13">
        <v>8</v>
      </c>
      <c r="E196" s="13">
        <v>4</v>
      </c>
      <c r="F196" s="59"/>
      <c r="G196" s="13"/>
      <c r="H196" s="13"/>
      <c r="I196" s="13"/>
      <c r="J196" s="13"/>
      <c r="K196" s="8"/>
      <c r="L196" s="8"/>
      <c r="M196" s="8"/>
      <c r="N196" s="8"/>
      <c r="O196" s="8"/>
      <c r="P196" s="8"/>
      <c r="R196" s="169"/>
      <c r="S196" s="170"/>
      <c r="T196" s="197"/>
      <c r="U196" s="197"/>
      <c r="V196" s="197"/>
      <c r="W196" s="197"/>
      <c r="X196" s="197"/>
      <c r="Y196" s="197"/>
      <c r="Z196" s="197"/>
      <c r="AA196" s="197"/>
      <c r="AB196" s="197"/>
      <c r="AC196" s="197"/>
      <c r="AD196" s="197"/>
      <c r="AE196" s="197"/>
      <c r="AF196" s="197"/>
      <c r="AG196" s="197"/>
    </row>
    <row r="197" spans="1:33" ht="15.75" x14ac:dyDescent="0.25">
      <c r="A197" s="136"/>
      <c r="B197" s="14"/>
      <c r="C197" s="59" t="s">
        <v>43</v>
      </c>
      <c r="D197" s="13">
        <v>9</v>
      </c>
      <c r="E197" s="13">
        <v>13</v>
      </c>
      <c r="F197" s="13">
        <v>14</v>
      </c>
      <c r="G197" s="13"/>
      <c r="H197" s="13"/>
      <c r="I197" s="13"/>
      <c r="J197" s="13"/>
      <c r="K197" s="8"/>
      <c r="L197" s="8"/>
      <c r="M197" s="8"/>
      <c r="N197" s="8"/>
      <c r="O197" s="8"/>
      <c r="P197" s="8"/>
      <c r="R197" s="169"/>
      <c r="S197" s="170"/>
      <c r="T197" s="197"/>
      <c r="U197" s="197"/>
      <c r="V197" s="197"/>
      <c r="W197" s="197"/>
      <c r="X197" s="197"/>
      <c r="Y197" s="197"/>
      <c r="Z197" s="197"/>
      <c r="AA197" s="197"/>
      <c r="AB197" s="197"/>
      <c r="AC197" s="197"/>
      <c r="AD197" s="197"/>
      <c r="AE197" s="197"/>
      <c r="AF197" s="197"/>
      <c r="AG197" s="197"/>
    </row>
    <row r="198" spans="1:33" ht="15.75" x14ac:dyDescent="0.25">
      <c r="A198" s="135" t="s">
        <v>178</v>
      </c>
      <c r="B198" s="92" t="s">
        <v>141</v>
      </c>
      <c r="C198" s="96">
        <v>180</v>
      </c>
      <c r="D198" s="96">
        <v>2.9</v>
      </c>
      <c r="E198" s="96">
        <v>7.4</v>
      </c>
      <c r="F198" s="96">
        <v>15.4</v>
      </c>
      <c r="G198" s="96">
        <v>139.69999999999999</v>
      </c>
      <c r="H198" s="96">
        <v>7.0000000000000007E-2</v>
      </c>
      <c r="I198" s="96">
        <v>12</v>
      </c>
      <c r="J198" s="96">
        <v>91</v>
      </c>
      <c r="K198" s="96">
        <v>0.9</v>
      </c>
      <c r="L198" s="96">
        <v>60</v>
      </c>
      <c r="M198" s="96">
        <v>69</v>
      </c>
      <c r="N198" s="96">
        <v>29</v>
      </c>
      <c r="O198" s="96">
        <v>0</v>
      </c>
      <c r="P198" s="96">
        <v>1.2</v>
      </c>
      <c r="R198" s="175"/>
      <c r="S198" s="188"/>
      <c r="T198" s="178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  <c r="AE198" s="178"/>
      <c r="AF198" s="178"/>
      <c r="AG198" s="178"/>
    </row>
    <row r="199" spans="1:33" ht="15.75" x14ac:dyDescent="0.25">
      <c r="A199" s="136"/>
      <c r="B199" s="14" t="s">
        <v>23</v>
      </c>
      <c r="C199" s="13">
        <v>1</v>
      </c>
      <c r="D199" s="59"/>
      <c r="E199" s="13"/>
      <c r="F199" s="59"/>
      <c r="G199" s="13"/>
      <c r="H199" s="13"/>
      <c r="I199" s="13"/>
      <c r="J199" s="13"/>
      <c r="K199" s="8"/>
      <c r="L199" s="8"/>
      <c r="M199" s="8"/>
      <c r="N199" s="8"/>
      <c r="O199" s="8"/>
      <c r="P199" s="8"/>
      <c r="R199" s="175"/>
      <c r="S199" s="171"/>
      <c r="T199" s="186"/>
      <c r="U199" s="186"/>
      <c r="V199" s="186"/>
      <c r="W199" s="186"/>
      <c r="X199" s="186"/>
      <c r="Y199" s="186"/>
      <c r="Z199" s="186"/>
      <c r="AA199" s="187"/>
      <c r="AB199" s="187"/>
      <c r="AC199" s="187"/>
      <c r="AD199" s="187"/>
      <c r="AE199" s="187"/>
      <c r="AF199" s="187"/>
      <c r="AG199" s="187"/>
    </row>
    <row r="200" spans="1:33" ht="15.75" x14ac:dyDescent="0.25">
      <c r="A200" s="136"/>
      <c r="B200" s="14" t="s">
        <v>142</v>
      </c>
      <c r="C200" s="13">
        <v>65</v>
      </c>
      <c r="D200" s="13"/>
      <c r="E200" s="59"/>
      <c r="F200" s="13"/>
      <c r="G200" s="13"/>
      <c r="H200" s="13"/>
      <c r="I200" s="13"/>
      <c r="J200" s="13"/>
      <c r="K200" s="8"/>
      <c r="L200" s="8"/>
      <c r="M200" s="8"/>
      <c r="N200" s="8"/>
      <c r="O200" s="8"/>
      <c r="P200" s="8"/>
      <c r="R200" s="175"/>
      <c r="S200" s="171"/>
      <c r="T200" s="186"/>
      <c r="U200" s="186"/>
      <c r="V200" s="186"/>
      <c r="W200" s="186"/>
      <c r="X200" s="186"/>
      <c r="Y200" s="186"/>
      <c r="Z200" s="186"/>
      <c r="AA200" s="187"/>
      <c r="AB200" s="187"/>
      <c r="AC200" s="187"/>
      <c r="AD200" s="187"/>
      <c r="AE200" s="187"/>
      <c r="AF200" s="187"/>
      <c r="AG200" s="187"/>
    </row>
    <row r="201" spans="1:33" ht="15.75" x14ac:dyDescent="0.25">
      <c r="A201" s="136"/>
      <c r="B201" s="14" t="s">
        <v>134</v>
      </c>
      <c r="C201" s="13">
        <v>65</v>
      </c>
      <c r="D201" s="13"/>
      <c r="E201" s="59"/>
      <c r="F201" s="13"/>
      <c r="G201" s="13"/>
      <c r="H201" s="13"/>
      <c r="I201" s="13"/>
      <c r="J201" s="13"/>
      <c r="K201" s="8"/>
      <c r="L201" s="8"/>
      <c r="M201" s="8"/>
      <c r="N201" s="8"/>
      <c r="O201" s="8"/>
      <c r="P201" s="8"/>
      <c r="R201" s="175"/>
      <c r="S201" s="171"/>
      <c r="T201" s="186"/>
      <c r="U201" s="186"/>
      <c r="V201" s="186"/>
      <c r="W201" s="186"/>
      <c r="X201" s="186"/>
      <c r="Y201" s="186"/>
      <c r="Z201" s="186"/>
      <c r="AA201" s="187"/>
      <c r="AB201" s="187"/>
      <c r="AC201" s="187"/>
      <c r="AD201" s="187"/>
      <c r="AE201" s="187"/>
      <c r="AF201" s="187"/>
      <c r="AG201" s="187"/>
    </row>
    <row r="202" spans="1:33" ht="15.75" x14ac:dyDescent="0.25">
      <c r="A202" s="136"/>
      <c r="B202" s="14" t="s">
        <v>137</v>
      </c>
      <c r="C202" s="13">
        <v>30</v>
      </c>
      <c r="D202" s="13"/>
      <c r="E202" s="59"/>
      <c r="F202" s="13"/>
      <c r="G202" s="13"/>
      <c r="H202" s="13"/>
      <c r="I202" s="13"/>
      <c r="J202" s="13"/>
      <c r="K202" s="8"/>
      <c r="L202" s="8"/>
      <c r="M202" s="8"/>
      <c r="N202" s="8"/>
      <c r="O202" s="8"/>
      <c r="P202" s="8"/>
      <c r="R202" s="175"/>
      <c r="S202" s="188"/>
      <c r="T202" s="184"/>
      <c r="U202" s="184"/>
      <c r="V202" s="184"/>
      <c r="W202" s="184"/>
      <c r="X202" s="184"/>
      <c r="Y202" s="184"/>
      <c r="Z202" s="184"/>
      <c r="AA202" s="184"/>
      <c r="AB202" s="184"/>
      <c r="AC202" s="184"/>
      <c r="AD202" s="184"/>
      <c r="AE202" s="184"/>
      <c r="AF202" s="184"/>
      <c r="AG202" s="184"/>
    </row>
    <row r="203" spans="1:33" ht="15.75" x14ac:dyDescent="0.25">
      <c r="A203" s="136"/>
      <c r="B203" s="14" t="s">
        <v>47</v>
      </c>
      <c r="C203" s="13">
        <v>15</v>
      </c>
      <c r="D203" s="13"/>
      <c r="E203" s="59"/>
      <c r="F203" s="13"/>
      <c r="G203" s="13"/>
      <c r="H203" s="13"/>
      <c r="I203" s="13"/>
      <c r="J203" s="13"/>
      <c r="K203" s="8"/>
      <c r="L203" s="8"/>
      <c r="M203" s="8"/>
      <c r="N203" s="8"/>
      <c r="O203" s="8"/>
      <c r="P203" s="8"/>
      <c r="R203" s="175"/>
      <c r="S203" s="188"/>
      <c r="T203" s="184"/>
      <c r="U203" s="184"/>
      <c r="V203" s="184"/>
      <c r="W203" s="184"/>
      <c r="X203" s="184"/>
      <c r="Y203" s="184"/>
      <c r="Z203" s="184"/>
      <c r="AA203" s="184"/>
      <c r="AB203" s="184"/>
      <c r="AC203" s="184"/>
      <c r="AD203" s="184"/>
      <c r="AE203" s="184"/>
      <c r="AF203" s="184"/>
      <c r="AG203" s="184"/>
    </row>
    <row r="204" spans="1:33" ht="15.75" x14ac:dyDescent="0.25">
      <c r="A204" s="136"/>
      <c r="B204" s="14" t="s">
        <v>143</v>
      </c>
      <c r="C204" s="13">
        <v>22</v>
      </c>
      <c r="D204" s="13"/>
      <c r="E204" s="59"/>
      <c r="F204" s="13"/>
      <c r="G204" s="13"/>
      <c r="H204" s="13"/>
      <c r="I204" s="13"/>
      <c r="J204" s="13"/>
      <c r="K204" s="8"/>
      <c r="L204" s="8"/>
      <c r="M204" s="8"/>
      <c r="N204" s="8"/>
      <c r="O204" s="8"/>
      <c r="P204" s="8"/>
      <c r="R204" s="175"/>
      <c r="S204" s="171"/>
      <c r="T204" s="186"/>
      <c r="U204" s="186"/>
      <c r="V204" s="186"/>
      <c r="W204" s="186"/>
      <c r="X204" s="186"/>
      <c r="Y204" s="186"/>
      <c r="Z204" s="186"/>
      <c r="AA204" s="186"/>
      <c r="AB204" s="187"/>
      <c r="AC204" s="187"/>
      <c r="AD204" s="187"/>
      <c r="AE204" s="187"/>
      <c r="AF204" s="187"/>
      <c r="AG204" s="187"/>
    </row>
    <row r="205" spans="1:33" ht="15.75" x14ac:dyDescent="0.25">
      <c r="A205" s="136"/>
      <c r="B205" s="14" t="s">
        <v>125</v>
      </c>
      <c r="C205" s="13">
        <v>0.5</v>
      </c>
      <c r="D205" s="13"/>
      <c r="E205" s="59"/>
      <c r="F205" s="13"/>
      <c r="G205" s="13"/>
      <c r="H205" s="13"/>
      <c r="I205" s="13"/>
      <c r="J205" s="13"/>
      <c r="K205" s="8"/>
      <c r="L205" s="8"/>
      <c r="M205" s="8"/>
      <c r="N205" s="8"/>
      <c r="O205" s="8"/>
      <c r="P205" s="8"/>
      <c r="R205" s="175"/>
      <c r="S205" s="171"/>
      <c r="T205" s="186"/>
      <c r="U205" s="186"/>
      <c r="V205" s="186"/>
      <c r="W205" s="186"/>
      <c r="X205" s="186"/>
      <c r="Y205" s="186"/>
      <c r="Z205" s="186"/>
      <c r="AA205" s="186"/>
      <c r="AB205" s="187"/>
      <c r="AC205" s="187"/>
      <c r="AD205" s="187"/>
      <c r="AE205" s="187"/>
      <c r="AF205" s="187"/>
      <c r="AG205" s="187"/>
    </row>
    <row r="206" spans="1:33" ht="15.75" x14ac:dyDescent="0.25">
      <c r="A206" s="136"/>
      <c r="B206" s="14"/>
      <c r="C206" s="59" t="s">
        <v>43</v>
      </c>
      <c r="D206" s="13">
        <v>2</v>
      </c>
      <c r="E206" s="13">
        <v>9</v>
      </c>
      <c r="F206" s="13">
        <v>21</v>
      </c>
      <c r="G206" s="13"/>
      <c r="H206" s="13"/>
      <c r="I206" s="13"/>
      <c r="J206" s="13"/>
      <c r="K206" s="8"/>
      <c r="L206" s="8"/>
      <c r="M206" s="8"/>
      <c r="N206" s="8"/>
      <c r="O206" s="8"/>
      <c r="P206" s="8"/>
      <c r="R206" s="195"/>
      <c r="S206" s="192"/>
      <c r="T206" s="187"/>
      <c r="U206" s="187"/>
      <c r="V206" s="187"/>
      <c r="W206" s="187"/>
      <c r="X206" s="187"/>
      <c r="Y206" s="187"/>
      <c r="Z206" s="187"/>
      <c r="AA206" s="187"/>
      <c r="AB206" s="187"/>
      <c r="AC206" s="187"/>
      <c r="AD206" s="187"/>
      <c r="AE206" s="187"/>
      <c r="AF206" s="187"/>
      <c r="AG206" s="187"/>
    </row>
    <row r="207" spans="1:33" ht="15.75" x14ac:dyDescent="0.25">
      <c r="A207" s="138" t="s">
        <v>163</v>
      </c>
      <c r="B207" s="94" t="s">
        <v>22</v>
      </c>
      <c r="C207" s="99">
        <v>50</v>
      </c>
      <c r="D207" s="99">
        <v>2.1800000000000002</v>
      </c>
      <c r="E207" s="99">
        <v>0.28000000000000003</v>
      </c>
      <c r="F207" s="99">
        <v>13.14</v>
      </c>
      <c r="G207" s="99">
        <v>54</v>
      </c>
      <c r="H207" s="99">
        <v>0.04</v>
      </c>
      <c r="I207" s="99"/>
      <c r="J207" s="99"/>
      <c r="K207" s="99">
        <v>0.25</v>
      </c>
      <c r="L207" s="99">
        <v>7.5</v>
      </c>
      <c r="M207" s="99">
        <v>28.8</v>
      </c>
      <c r="N207" s="99">
        <v>7.5</v>
      </c>
      <c r="O207" s="99">
        <v>0.61</v>
      </c>
      <c r="P207" s="99">
        <v>1</v>
      </c>
      <c r="R207" s="195"/>
      <c r="S207" s="188"/>
      <c r="T207" s="178"/>
      <c r="U207" s="178"/>
      <c r="V207" s="178"/>
      <c r="W207" s="178"/>
      <c r="X207" s="178"/>
      <c r="Y207" s="178"/>
      <c r="Z207" s="178"/>
      <c r="AA207" s="178"/>
      <c r="AB207" s="178"/>
      <c r="AC207" s="178"/>
      <c r="AD207" s="178"/>
      <c r="AE207" s="178"/>
      <c r="AF207" s="178"/>
      <c r="AG207" s="178"/>
    </row>
    <row r="208" spans="1:33" ht="15.75" x14ac:dyDescent="0.25">
      <c r="A208" s="137"/>
      <c r="B208" s="14" t="s">
        <v>51</v>
      </c>
      <c r="C208" s="13">
        <v>50</v>
      </c>
      <c r="D208" s="13"/>
      <c r="E208" s="13"/>
      <c r="F208" s="13"/>
      <c r="G208" s="13"/>
      <c r="H208" s="13"/>
      <c r="I208" s="13"/>
      <c r="J208" s="13"/>
      <c r="K208" s="10"/>
      <c r="L208" s="10"/>
      <c r="M208" s="10"/>
      <c r="N208" s="10"/>
      <c r="O208" s="10"/>
      <c r="P208" s="10"/>
      <c r="R208" s="195"/>
      <c r="S208" s="192"/>
      <c r="T208" s="201"/>
      <c r="U208" s="193"/>
      <c r="V208" s="193"/>
      <c r="W208" s="193"/>
      <c r="X208" s="193"/>
      <c r="Y208" s="201"/>
      <c r="Z208" s="201"/>
      <c r="AA208" s="201"/>
      <c r="AB208" s="201"/>
      <c r="AC208" s="201"/>
      <c r="AD208" s="201"/>
      <c r="AE208" s="201"/>
      <c r="AF208" s="201"/>
      <c r="AG208" s="201"/>
    </row>
    <row r="209" spans="1:16" ht="15.75" x14ac:dyDescent="0.25">
      <c r="A209" s="137"/>
      <c r="B209" s="14"/>
      <c r="C209" s="59" t="s">
        <v>43</v>
      </c>
      <c r="D209" s="13"/>
      <c r="E209" s="13"/>
      <c r="F209" s="13"/>
      <c r="G209" s="13"/>
      <c r="H209" s="13"/>
      <c r="I209" s="13"/>
      <c r="J209" s="13"/>
      <c r="K209" s="10"/>
      <c r="L209" s="10"/>
      <c r="M209" s="10"/>
      <c r="N209" s="10"/>
      <c r="O209" s="10"/>
      <c r="P209" s="10"/>
    </row>
    <row r="210" spans="1:16" s="90" customFormat="1" ht="31.5" x14ac:dyDescent="0.25">
      <c r="A210" s="138" t="s">
        <v>163</v>
      </c>
      <c r="B210" s="92" t="s">
        <v>206</v>
      </c>
      <c r="C210" s="91">
        <v>200</v>
      </c>
      <c r="D210" s="91">
        <v>0.3</v>
      </c>
      <c r="E210" s="91">
        <v>1.4</v>
      </c>
      <c r="F210" s="91">
        <v>3</v>
      </c>
      <c r="G210" s="91">
        <v>26.2</v>
      </c>
      <c r="H210" s="91">
        <v>0.01</v>
      </c>
      <c r="I210" s="91">
        <v>24</v>
      </c>
      <c r="J210" s="91">
        <v>45</v>
      </c>
      <c r="K210" s="91">
        <v>0.1</v>
      </c>
      <c r="L210" s="91">
        <v>6</v>
      </c>
      <c r="M210" s="91">
        <v>2</v>
      </c>
      <c r="N210" s="91">
        <v>8</v>
      </c>
      <c r="O210" s="91">
        <v>0</v>
      </c>
      <c r="P210" s="91">
        <v>0.25</v>
      </c>
    </row>
    <row r="211" spans="1:16" ht="15.75" x14ac:dyDescent="0.25">
      <c r="A211" s="137"/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 ht="15.75" x14ac:dyDescent="0.25">
      <c r="A212" s="137"/>
      <c r="B212" s="23" t="s">
        <v>19</v>
      </c>
      <c r="C212" s="24"/>
      <c r="D212" s="24">
        <f>SUM(D185+D190+D198+D207+D210)</f>
        <v>15.08</v>
      </c>
      <c r="E212" s="24">
        <f t="shared" ref="E212:P212" si="6">SUM(E185+E190+E198+E207+E210)</f>
        <v>27.520000000000003</v>
      </c>
      <c r="F212" s="24">
        <f t="shared" si="6"/>
        <v>50.36</v>
      </c>
      <c r="G212" s="24">
        <f t="shared" si="6"/>
        <v>502.9</v>
      </c>
      <c r="H212" s="24">
        <f t="shared" si="6"/>
        <v>0.21000000000000002</v>
      </c>
      <c r="I212" s="24">
        <f t="shared" si="6"/>
        <v>43.45</v>
      </c>
      <c r="J212" s="24">
        <f t="shared" si="6"/>
        <v>140.76999999999998</v>
      </c>
      <c r="K212" s="24">
        <f t="shared" si="6"/>
        <v>3.62</v>
      </c>
      <c r="L212" s="24">
        <f t="shared" si="6"/>
        <v>151.47</v>
      </c>
      <c r="M212" s="24">
        <f t="shared" si="6"/>
        <v>237.99</v>
      </c>
      <c r="N212" s="24">
        <f t="shared" si="6"/>
        <v>92.25</v>
      </c>
      <c r="O212" s="24">
        <f t="shared" si="6"/>
        <v>2.73</v>
      </c>
      <c r="P212" s="24">
        <f t="shared" si="6"/>
        <v>3.45</v>
      </c>
    </row>
    <row r="213" spans="1:16" ht="16.5" thickBot="1" x14ac:dyDescent="0.3">
      <c r="A213" s="38"/>
      <c r="B213" s="39" t="s">
        <v>76</v>
      </c>
      <c r="C213" s="40"/>
      <c r="D213" s="44" t="s">
        <v>77</v>
      </c>
      <c r="E213" s="44" t="s">
        <v>78</v>
      </c>
      <c r="F213" s="44" t="s">
        <v>79</v>
      </c>
      <c r="G213" s="44" t="s">
        <v>80</v>
      </c>
      <c r="H213" s="9"/>
      <c r="I213" s="9"/>
      <c r="J213" s="9"/>
      <c r="K213" s="9"/>
      <c r="L213" s="9"/>
      <c r="M213" s="9"/>
      <c r="N213" s="9"/>
      <c r="O213" s="9"/>
      <c r="P213" s="137">
        <v>4.25</v>
      </c>
    </row>
    <row r="215" spans="1:16" ht="15.75" x14ac:dyDescent="0.25">
      <c r="A215" s="224" t="s">
        <v>93</v>
      </c>
      <c r="B215" s="224"/>
      <c r="C215" s="224"/>
      <c r="D215" s="224"/>
      <c r="E215" s="224"/>
      <c r="F215" s="224"/>
      <c r="G215" s="224"/>
      <c r="H215" s="224"/>
      <c r="I215" s="224"/>
      <c r="J215" s="224"/>
      <c r="K215" s="224"/>
      <c r="L215" s="224"/>
      <c r="M215" s="224"/>
      <c r="N215" s="224"/>
      <c r="O215" s="224"/>
      <c r="P215" s="131"/>
    </row>
    <row r="216" spans="1:16" ht="15.75" x14ac:dyDescent="0.25">
      <c r="A216" s="11"/>
      <c r="B216" s="11" t="s">
        <v>138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1:16" ht="15.75" x14ac:dyDescent="0.25">
      <c r="A217" s="219" t="s">
        <v>0</v>
      </c>
      <c r="B217" s="219" t="s">
        <v>1</v>
      </c>
      <c r="C217" s="219" t="s">
        <v>2</v>
      </c>
      <c r="D217" s="221" t="s">
        <v>3</v>
      </c>
      <c r="E217" s="222"/>
      <c r="F217" s="223"/>
      <c r="G217" s="219" t="s">
        <v>7</v>
      </c>
      <c r="H217" s="221" t="s">
        <v>8</v>
      </c>
      <c r="I217" s="222"/>
      <c r="J217" s="222"/>
      <c r="K217" s="223"/>
      <c r="L217" s="221" t="s">
        <v>12</v>
      </c>
      <c r="M217" s="222"/>
      <c r="N217" s="222"/>
      <c r="O217" s="223"/>
      <c r="P217" s="212" t="s">
        <v>196</v>
      </c>
    </row>
    <row r="218" spans="1:16" ht="15.75" x14ac:dyDescent="0.25">
      <c r="A218" s="220"/>
      <c r="B218" s="220"/>
      <c r="C218" s="220"/>
      <c r="D218" s="58" t="s">
        <v>4</v>
      </c>
      <c r="E218" s="58" t="s">
        <v>5</v>
      </c>
      <c r="F218" s="58" t="s">
        <v>6</v>
      </c>
      <c r="G218" s="220"/>
      <c r="H218" s="58" t="s">
        <v>9</v>
      </c>
      <c r="I218" s="58" t="s">
        <v>10</v>
      </c>
      <c r="J218" s="58" t="s">
        <v>11</v>
      </c>
      <c r="K218" s="58" t="s">
        <v>18</v>
      </c>
      <c r="L218" s="58" t="s">
        <v>13</v>
      </c>
      <c r="M218" s="58" t="s">
        <v>14</v>
      </c>
      <c r="N218" s="58" t="s">
        <v>15</v>
      </c>
      <c r="O218" s="58" t="s">
        <v>16</v>
      </c>
      <c r="P218" s="213"/>
    </row>
    <row r="219" spans="1:16" ht="15.75" x14ac:dyDescent="0.25">
      <c r="A219" s="6">
        <v>1</v>
      </c>
      <c r="B219" s="6">
        <v>2</v>
      </c>
      <c r="C219" s="6">
        <v>3</v>
      </c>
      <c r="D219" s="6">
        <v>4</v>
      </c>
      <c r="E219" s="6">
        <v>5</v>
      </c>
      <c r="F219" s="6">
        <v>6</v>
      </c>
      <c r="G219" s="6">
        <v>7</v>
      </c>
      <c r="H219" s="6">
        <v>8</v>
      </c>
      <c r="I219" s="6">
        <v>9</v>
      </c>
      <c r="J219" s="6">
        <v>10</v>
      </c>
      <c r="K219" s="6">
        <v>11</v>
      </c>
      <c r="L219" s="6">
        <v>12</v>
      </c>
      <c r="M219" s="6">
        <v>13</v>
      </c>
      <c r="N219" s="6">
        <v>14</v>
      </c>
      <c r="O219" s="6">
        <v>15</v>
      </c>
      <c r="P219" s="6">
        <v>16</v>
      </c>
    </row>
    <row r="220" spans="1:16" ht="15.75" x14ac:dyDescent="0.25">
      <c r="A220" s="135" t="s">
        <v>194</v>
      </c>
      <c r="B220" s="105" t="s">
        <v>92</v>
      </c>
      <c r="C220" s="96">
        <v>100</v>
      </c>
      <c r="D220" s="96">
        <v>1.1000000000000001</v>
      </c>
      <c r="E220" s="96">
        <v>0.2</v>
      </c>
      <c r="F220" s="96">
        <v>3.8</v>
      </c>
      <c r="G220" s="96">
        <v>23</v>
      </c>
      <c r="H220" s="96">
        <v>0.06</v>
      </c>
      <c r="I220" s="96">
        <v>25</v>
      </c>
      <c r="J220" s="96">
        <v>1.2</v>
      </c>
      <c r="K220" s="96">
        <v>0.53</v>
      </c>
      <c r="L220" s="96">
        <v>14</v>
      </c>
      <c r="M220" s="96">
        <v>26</v>
      </c>
      <c r="N220" s="96">
        <v>20</v>
      </c>
      <c r="O220" s="96">
        <v>0.9</v>
      </c>
      <c r="P220" s="96">
        <v>0</v>
      </c>
    </row>
    <row r="221" spans="1:16" ht="15.75" x14ac:dyDescent="0.25">
      <c r="A221" s="136"/>
      <c r="B221" s="28" t="s">
        <v>92</v>
      </c>
      <c r="C221" s="27">
        <v>100</v>
      </c>
      <c r="D221" s="59"/>
      <c r="E221" s="59"/>
      <c r="F221" s="13"/>
      <c r="G221" s="13"/>
      <c r="H221" s="13"/>
      <c r="I221" s="13"/>
      <c r="J221" s="13"/>
      <c r="K221" s="6"/>
      <c r="L221" s="6"/>
      <c r="M221" s="6"/>
      <c r="N221" s="6"/>
      <c r="O221" s="6"/>
      <c r="P221" s="6"/>
    </row>
    <row r="222" spans="1:16" ht="15.75" x14ac:dyDescent="0.25">
      <c r="A222" s="136"/>
      <c r="B222" s="31"/>
      <c r="C222" s="59" t="s">
        <v>43</v>
      </c>
      <c r="D222" s="59"/>
      <c r="E222" s="13"/>
      <c r="F222" s="13"/>
      <c r="G222" s="13"/>
      <c r="H222" s="13"/>
      <c r="I222" s="13"/>
      <c r="J222" s="13"/>
      <c r="K222" s="6"/>
      <c r="L222" s="6"/>
      <c r="M222" s="6"/>
      <c r="N222" s="6"/>
      <c r="O222" s="6"/>
      <c r="P222" s="6"/>
    </row>
    <row r="223" spans="1:16" ht="15.75" x14ac:dyDescent="0.25">
      <c r="A223" s="135" t="s">
        <v>179</v>
      </c>
      <c r="B223" s="105" t="s">
        <v>144</v>
      </c>
      <c r="C223" s="96">
        <v>100</v>
      </c>
      <c r="D223" s="96">
        <v>14.1</v>
      </c>
      <c r="E223" s="96">
        <v>11.9</v>
      </c>
      <c r="F223" s="96">
        <v>11.4</v>
      </c>
      <c r="G223" s="96">
        <v>209</v>
      </c>
      <c r="H223" s="96">
        <v>0.11</v>
      </c>
      <c r="I223" s="96">
        <v>0</v>
      </c>
      <c r="J223" s="96">
        <v>18</v>
      </c>
      <c r="K223" s="96">
        <v>2.2000000000000002</v>
      </c>
      <c r="L223" s="96">
        <v>43</v>
      </c>
      <c r="M223" s="96">
        <v>165</v>
      </c>
      <c r="N223" s="96">
        <v>25</v>
      </c>
      <c r="O223" s="96">
        <v>1</v>
      </c>
      <c r="P223" s="96">
        <v>1</v>
      </c>
    </row>
    <row r="224" spans="1:16" ht="15.75" x14ac:dyDescent="0.25">
      <c r="A224" s="136"/>
      <c r="B224" s="35" t="s">
        <v>145</v>
      </c>
      <c r="C224" s="13">
        <v>73</v>
      </c>
      <c r="D224" s="13"/>
      <c r="E224" s="59"/>
      <c r="F224" s="59"/>
      <c r="G224" s="13"/>
      <c r="H224" s="13"/>
      <c r="I224" s="13"/>
      <c r="J224" s="13"/>
      <c r="K224" s="6"/>
      <c r="L224" s="6"/>
      <c r="M224" s="6"/>
      <c r="N224" s="6"/>
      <c r="O224" s="6"/>
      <c r="P224" s="6"/>
    </row>
    <row r="225" spans="1:16" ht="15.75" x14ac:dyDescent="0.25">
      <c r="A225" s="136"/>
      <c r="B225" s="35" t="s">
        <v>28</v>
      </c>
      <c r="C225" s="13">
        <v>14.3</v>
      </c>
      <c r="D225" s="13"/>
      <c r="E225" s="59"/>
      <c r="F225" s="13"/>
      <c r="G225" s="13"/>
      <c r="H225" s="13"/>
      <c r="I225" s="13"/>
      <c r="J225" s="13"/>
      <c r="K225" s="6"/>
      <c r="L225" s="6"/>
      <c r="M225" s="6"/>
      <c r="N225" s="6"/>
      <c r="O225" s="6"/>
      <c r="P225" s="6"/>
    </row>
    <row r="226" spans="1:16" ht="15.75" x14ac:dyDescent="0.25">
      <c r="A226" s="136"/>
      <c r="B226" s="35" t="s">
        <v>146</v>
      </c>
      <c r="C226" s="13">
        <v>8</v>
      </c>
      <c r="D226" s="13"/>
      <c r="E226" s="59"/>
      <c r="F226" s="13"/>
      <c r="G226" s="13"/>
      <c r="H226" s="13"/>
      <c r="I226" s="13"/>
      <c r="J226" s="13"/>
      <c r="K226" s="6"/>
      <c r="L226" s="6"/>
      <c r="M226" s="6"/>
      <c r="N226" s="6"/>
      <c r="O226" s="6"/>
      <c r="P226" s="6"/>
    </row>
    <row r="227" spans="1:16" ht="15.75" x14ac:dyDescent="0.25">
      <c r="A227" s="136"/>
      <c r="B227" s="35" t="s">
        <v>147</v>
      </c>
      <c r="C227" s="27">
        <v>5.3</v>
      </c>
      <c r="D227" s="59"/>
      <c r="E227" s="59"/>
      <c r="F227" s="13"/>
      <c r="G227" s="13"/>
      <c r="H227" s="13"/>
      <c r="I227" s="13"/>
      <c r="J227" s="13"/>
      <c r="K227" s="6"/>
      <c r="L227" s="6"/>
      <c r="M227" s="6"/>
      <c r="N227" s="6"/>
      <c r="O227" s="6"/>
      <c r="P227" s="6"/>
    </row>
    <row r="228" spans="1:16" ht="15.75" x14ac:dyDescent="0.25">
      <c r="A228" s="136"/>
      <c r="B228" s="35" t="s">
        <v>125</v>
      </c>
      <c r="C228" s="27">
        <v>0.2</v>
      </c>
      <c r="D228" s="59"/>
      <c r="E228" s="59"/>
      <c r="F228" s="59"/>
      <c r="G228" s="59"/>
      <c r="H228" s="59"/>
      <c r="I228" s="59"/>
      <c r="J228" s="59"/>
      <c r="K228" s="6"/>
      <c r="L228" s="6"/>
      <c r="M228" s="6"/>
      <c r="N228" s="6"/>
      <c r="O228" s="6"/>
      <c r="P228" s="6"/>
    </row>
    <row r="229" spans="1:16" ht="15.75" x14ac:dyDescent="0.25">
      <c r="A229" s="136"/>
      <c r="B229" s="35" t="s">
        <v>148</v>
      </c>
      <c r="C229" s="13">
        <v>17</v>
      </c>
      <c r="D229" s="59"/>
      <c r="E229" s="13"/>
      <c r="F229" s="59"/>
      <c r="G229" s="13"/>
      <c r="H229" s="13"/>
      <c r="I229" s="13"/>
      <c r="J229" s="13"/>
      <c r="K229" s="6"/>
      <c r="L229" s="6"/>
      <c r="M229" s="6"/>
      <c r="N229" s="6"/>
      <c r="O229" s="6"/>
      <c r="P229" s="6"/>
    </row>
    <row r="230" spans="1:16" ht="15.75" x14ac:dyDescent="0.25">
      <c r="A230" s="136"/>
      <c r="B230" s="35"/>
      <c r="C230" s="59" t="s">
        <v>43</v>
      </c>
      <c r="D230" s="13"/>
      <c r="E230" s="13"/>
      <c r="F230" s="13"/>
      <c r="G230" s="13"/>
      <c r="H230" s="13"/>
      <c r="I230" s="13"/>
      <c r="J230" s="13"/>
      <c r="K230" s="6"/>
      <c r="L230" s="6"/>
      <c r="M230" s="6"/>
      <c r="N230" s="6"/>
      <c r="O230" s="6"/>
      <c r="P230" s="6"/>
    </row>
    <row r="231" spans="1:16" ht="15.75" x14ac:dyDescent="0.25">
      <c r="A231" s="135" t="s">
        <v>180</v>
      </c>
      <c r="B231" s="105" t="s">
        <v>149</v>
      </c>
      <c r="C231" s="96">
        <v>180</v>
      </c>
      <c r="D231" s="96">
        <v>3</v>
      </c>
      <c r="E231" s="96">
        <v>5.7</v>
      </c>
      <c r="F231" s="96">
        <v>23.7</v>
      </c>
      <c r="G231" s="96">
        <v>158.30000000000001</v>
      </c>
      <c r="H231" s="96">
        <v>0.12</v>
      </c>
      <c r="I231" s="96">
        <v>10</v>
      </c>
      <c r="J231" s="96">
        <v>23</v>
      </c>
      <c r="K231" s="96">
        <v>0.9</v>
      </c>
      <c r="L231" s="96">
        <v>40</v>
      </c>
      <c r="M231" s="96">
        <v>84</v>
      </c>
      <c r="N231" s="96">
        <v>28</v>
      </c>
      <c r="O231" s="96">
        <v>1</v>
      </c>
      <c r="P231" s="96">
        <v>2</v>
      </c>
    </row>
    <row r="232" spans="1:16" ht="15.75" x14ac:dyDescent="0.25">
      <c r="A232" s="136"/>
      <c r="B232" s="28" t="s">
        <v>54</v>
      </c>
      <c r="C232" s="13">
        <v>148</v>
      </c>
      <c r="D232" s="13"/>
      <c r="E232" s="59"/>
      <c r="F232" s="13"/>
      <c r="G232" s="13"/>
      <c r="H232" s="13"/>
      <c r="I232" s="13"/>
      <c r="J232" s="13"/>
      <c r="K232" s="6"/>
      <c r="L232" s="6"/>
      <c r="M232" s="6"/>
      <c r="N232" s="6"/>
      <c r="O232" s="6"/>
      <c r="P232" s="6"/>
    </row>
    <row r="233" spans="1:16" ht="15.75" x14ac:dyDescent="0.25">
      <c r="A233" s="136"/>
      <c r="B233" s="29" t="s">
        <v>50</v>
      </c>
      <c r="C233" s="13">
        <v>27</v>
      </c>
      <c r="D233" s="59"/>
      <c r="E233" s="59"/>
      <c r="F233" s="59"/>
      <c r="G233" s="13"/>
      <c r="H233" s="13"/>
      <c r="I233" s="13"/>
      <c r="J233" s="13"/>
      <c r="K233" s="6"/>
      <c r="L233" s="6"/>
      <c r="M233" s="6"/>
      <c r="N233" s="6"/>
      <c r="O233" s="6"/>
      <c r="P233" s="6"/>
    </row>
    <row r="234" spans="1:16" ht="15.75" x14ac:dyDescent="0.25">
      <c r="A234" s="136"/>
      <c r="B234" s="29" t="s">
        <v>23</v>
      </c>
      <c r="C234" s="13">
        <v>5</v>
      </c>
      <c r="D234" s="59"/>
      <c r="E234" s="13"/>
      <c r="F234" s="59"/>
      <c r="G234" s="13"/>
      <c r="H234" s="13"/>
      <c r="I234" s="13"/>
      <c r="J234" s="13"/>
      <c r="K234" s="6"/>
      <c r="L234" s="6"/>
      <c r="M234" s="6"/>
      <c r="N234" s="6"/>
      <c r="O234" s="6"/>
      <c r="P234" s="6"/>
    </row>
    <row r="235" spans="1:16" ht="15.75" x14ac:dyDescent="0.25">
      <c r="A235" s="136"/>
      <c r="B235" s="30" t="s">
        <v>42</v>
      </c>
      <c r="C235" s="43">
        <v>0.3</v>
      </c>
      <c r="D235" s="59"/>
      <c r="E235" s="59"/>
      <c r="F235" s="59"/>
      <c r="G235" s="59"/>
      <c r="H235" s="59"/>
      <c r="I235" s="59"/>
      <c r="J235" s="59"/>
      <c r="K235" s="6"/>
      <c r="L235" s="6"/>
      <c r="M235" s="6"/>
      <c r="N235" s="6"/>
      <c r="O235" s="6"/>
      <c r="P235" s="6"/>
    </row>
    <row r="236" spans="1:16" ht="15.75" x14ac:dyDescent="0.25">
      <c r="A236" s="136"/>
      <c r="B236" s="31"/>
      <c r="C236" s="59" t="s">
        <v>43</v>
      </c>
      <c r="D236" s="13"/>
      <c r="E236" s="13"/>
      <c r="F236" s="13"/>
      <c r="G236" s="13"/>
      <c r="H236" s="13"/>
      <c r="I236" s="13"/>
      <c r="J236" s="13"/>
      <c r="K236" s="6"/>
      <c r="L236" s="6"/>
      <c r="M236" s="6"/>
      <c r="N236" s="6"/>
      <c r="O236" s="6"/>
      <c r="P236" s="6"/>
    </row>
    <row r="237" spans="1:16" ht="15.75" x14ac:dyDescent="0.25">
      <c r="A237" s="138" t="s">
        <v>164</v>
      </c>
      <c r="B237" s="104" t="s">
        <v>22</v>
      </c>
      <c r="C237" s="99">
        <v>50</v>
      </c>
      <c r="D237" s="99">
        <v>2.1800000000000002</v>
      </c>
      <c r="E237" s="99">
        <v>0.28000000000000003</v>
      </c>
      <c r="F237" s="99">
        <v>13.14</v>
      </c>
      <c r="G237" s="99">
        <v>65.7</v>
      </c>
      <c r="H237" s="99">
        <v>0.04</v>
      </c>
      <c r="I237" s="99"/>
      <c r="J237" s="99"/>
      <c r="K237" s="99">
        <v>0.25</v>
      </c>
      <c r="L237" s="99">
        <v>7.5</v>
      </c>
      <c r="M237" s="99">
        <v>28.8</v>
      </c>
      <c r="N237" s="99">
        <v>7.5</v>
      </c>
      <c r="O237" s="99">
        <v>0.61</v>
      </c>
      <c r="P237" s="99">
        <v>1</v>
      </c>
    </row>
    <row r="238" spans="1:16" ht="15.75" x14ac:dyDescent="0.25">
      <c r="A238" s="137"/>
      <c r="B238" s="32" t="s">
        <v>51</v>
      </c>
      <c r="C238" s="13">
        <v>50</v>
      </c>
      <c r="D238" s="13"/>
      <c r="E238" s="13"/>
      <c r="F238" s="13"/>
      <c r="G238" s="13"/>
      <c r="H238" s="13"/>
      <c r="I238" s="13"/>
      <c r="J238" s="13"/>
      <c r="K238" s="24"/>
      <c r="L238" s="24"/>
      <c r="M238" s="24"/>
      <c r="N238" s="24"/>
      <c r="O238" s="24"/>
      <c r="P238" s="24"/>
    </row>
    <row r="239" spans="1:16" ht="15.75" x14ac:dyDescent="0.25">
      <c r="A239" s="137"/>
      <c r="B239" s="31"/>
      <c r="C239" s="59"/>
      <c r="D239" s="13"/>
      <c r="E239" s="13"/>
      <c r="F239" s="13"/>
      <c r="G239" s="13"/>
      <c r="H239" s="13"/>
      <c r="I239" s="13"/>
      <c r="J239" s="13"/>
      <c r="K239" s="24"/>
      <c r="L239" s="24"/>
      <c r="M239" s="24"/>
      <c r="N239" s="24"/>
      <c r="O239" s="24"/>
      <c r="P239" s="24"/>
    </row>
    <row r="240" spans="1:16" ht="15.75" x14ac:dyDescent="0.25">
      <c r="A240" s="138" t="s">
        <v>205</v>
      </c>
      <c r="B240" s="104" t="s">
        <v>204</v>
      </c>
      <c r="C240" s="91">
        <v>200</v>
      </c>
      <c r="D240" s="91">
        <v>0.3</v>
      </c>
      <c r="E240" s="91">
        <v>0</v>
      </c>
      <c r="F240" s="91">
        <v>1.8</v>
      </c>
      <c r="G240" s="91">
        <v>8.4</v>
      </c>
      <c r="H240" s="91">
        <v>0</v>
      </c>
      <c r="I240" s="91">
        <v>2</v>
      </c>
      <c r="J240" s="91">
        <v>0.6</v>
      </c>
      <c r="K240" s="91">
        <v>0.09</v>
      </c>
      <c r="L240" s="91">
        <v>9</v>
      </c>
      <c r="M240" s="91">
        <v>10</v>
      </c>
      <c r="N240" s="91">
        <v>6</v>
      </c>
      <c r="O240" s="91">
        <v>1</v>
      </c>
      <c r="P240" s="91">
        <v>0</v>
      </c>
    </row>
    <row r="241" spans="1:16" ht="15.75" x14ac:dyDescent="0.25">
      <c r="A241" s="137"/>
      <c r="B241" s="30" t="s">
        <v>222</v>
      </c>
      <c r="C241" s="13">
        <v>1</v>
      </c>
      <c r="D241" s="13"/>
      <c r="E241" s="13"/>
      <c r="F241" s="13"/>
      <c r="G241" s="13"/>
      <c r="H241" s="13"/>
      <c r="I241" s="13"/>
      <c r="J241" s="13"/>
      <c r="K241" s="24"/>
      <c r="L241" s="24"/>
      <c r="M241" s="24"/>
      <c r="N241" s="24"/>
      <c r="O241" s="24"/>
      <c r="P241" s="24"/>
    </row>
    <row r="242" spans="1:16" ht="15.75" x14ac:dyDescent="0.25">
      <c r="A242" s="137"/>
      <c r="B242" s="51" t="s">
        <v>91</v>
      </c>
      <c r="C242" s="13">
        <v>10</v>
      </c>
      <c r="D242" s="13"/>
      <c r="E242" s="13"/>
      <c r="F242" s="13"/>
      <c r="G242" s="13"/>
      <c r="H242" s="13"/>
      <c r="I242" s="13"/>
      <c r="J242" s="13"/>
      <c r="K242" s="24"/>
      <c r="L242" s="24"/>
      <c r="M242" s="24"/>
      <c r="N242" s="24"/>
      <c r="O242" s="24"/>
      <c r="P242" s="24"/>
    </row>
    <row r="243" spans="1:16" ht="15.75" x14ac:dyDescent="0.25">
      <c r="A243" s="137"/>
      <c r="B243" s="31" t="s">
        <v>215</v>
      </c>
      <c r="C243" s="59">
        <v>15</v>
      </c>
      <c r="D243" s="59"/>
      <c r="E243" s="59"/>
      <c r="F243" s="13"/>
      <c r="G243" s="13"/>
      <c r="H243" s="13"/>
      <c r="I243" s="13"/>
      <c r="J243" s="13"/>
      <c r="K243" s="24"/>
      <c r="L243" s="24"/>
      <c r="M243" s="24"/>
      <c r="N243" s="24"/>
      <c r="O243" s="24"/>
      <c r="P243" s="24"/>
    </row>
    <row r="244" spans="1:16" ht="15.75" x14ac:dyDescent="0.25">
      <c r="A244" s="138" t="s">
        <v>163</v>
      </c>
      <c r="B244" s="104" t="s">
        <v>29</v>
      </c>
      <c r="C244" s="99">
        <v>100</v>
      </c>
      <c r="D244" s="99">
        <v>0.4</v>
      </c>
      <c r="E244" s="99">
        <v>0.4</v>
      </c>
      <c r="F244" s="99">
        <v>9.8000000000000007</v>
      </c>
      <c r="G244" s="99">
        <v>45</v>
      </c>
      <c r="H244" s="99">
        <v>0.01</v>
      </c>
      <c r="I244" s="99">
        <v>13</v>
      </c>
      <c r="J244" s="99"/>
      <c r="K244" s="99"/>
      <c r="L244" s="99">
        <v>16</v>
      </c>
      <c r="M244" s="99">
        <v>11</v>
      </c>
      <c r="N244" s="99">
        <v>9</v>
      </c>
      <c r="O244" s="99">
        <v>2.2000000000000002</v>
      </c>
      <c r="P244" s="99">
        <v>0.8</v>
      </c>
    </row>
    <row r="245" spans="1:16" ht="15.75" x14ac:dyDescent="0.25">
      <c r="A245" s="23"/>
      <c r="B245" s="33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</row>
    <row r="246" spans="1:16" ht="15.75" x14ac:dyDescent="0.25">
      <c r="A246" s="94"/>
      <c r="B246" s="104" t="s">
        <v>19</v>
      </c>
      <c r="C246" s="99"/>
      <c r="D246" s="99">
        <f t="shared" ref="D246:P246" si="7">SUM(D220+D223+D231+D237+D240+D244)</f>
        <v>21.08</v>
      </c>
      <c r="E246" s="99">
        <f t="shared" si="7"/>
        <v>18.48</v>
      </c>
      <c r="F246" s="99">
        <f t="shared" si="7"/>
        <v>63.64</v>
      </c>
      <c r="G246" s="99">
        <f t="shared" si="7"/>
        <v>509.4</v>
      </c>
      <c r="H246" s="99">
        <f t="shared" si="7"/>
        <v>0.33999999999999997</v>
      </c>
      <c r="I246" s="99">
        <f t="shared" si="7"/>
        <v>50</v>
      </c>
      <c r="J246" s="99">
        <f t="shared" si="7"/>
        <v>42.800000000000004</v>
      </c>
      <c r="K246" s="99">
        <f t="shared" si="7"/>
        <v>3.97</v>
      </c>
      <c r="L246" s="99">
        <f t="shared" si="7"/>
        <v>129.5</v>
      </c>
      <c r="M246" s="99">
        <f t="shared" si="7"/>
        <v>324.8</v>
      </c>
      <c r="N246" s="99">
        <f t="shared" si="7"/>
        <v>95.5</v>
      </c>
      <c r="O246" s="99">
        <f t="shared" si="7"/>
        <v>6.71</v>
      </c>
      <c r="P246" s="99">
        <f t="shared" si="7"/>
        <v>4.8</v>
      </c>
    </row>
    <row r="247" spans="1:16" ht="16.5" thickBot="1" x14ac:dyDescent="0.3">
      <c r="A247" s="39"/>
      <c r="B247" s="39" t="s">
        <v>76</v>
      </c>
      <c r="C247" s="40"/>
      <c r="D247" s="44" t="s">
        <v>77</v>
      </c>
      <c r="E247" s="44" t="s">
        <v>78</v>
      </c>
      <c r="F247" s="44" t="s">
        <v>79</v>
      </c>
      <c r="G247" s="44" t="s">
        <v>80</v>
      </c>
      <c r="H247" s="39"/>
      <c r="I247" s="39"/>
      <c r="J247" s="39"/>
      <c r="K247" s="39"/>
      <c r="L247" s="39"/>
      <c r="M247" s="39"/>
      <c r="N247" s="39"/>
      <c r="O247" s="39"/>
      <c r="P247" s="137">
        <v>4.25</v>
      </c>
    </row>
    <row r="249" spans="1:16" ht="15.75" x14ac:dyDescent="0.25">
      <c r="A249" s="239" t="s">
        <v>74</v>
      </c>
      <c r="B249" s="239"/>
      <c r="C249" s="239"/>
      <c r="D249" s="239"/>
      <c r="E249" s="239"/>
      <c r="F249" s="239"/>
      <c r="G249" s="239"/>
      <c r="H249" s="239"/>
      <c r="I249" s="239"/>
      <c r="J249" s="239"/>
      <c r="K249" s="239"/>
      <c r="L249" s="239"/>
      <c r="M249" s="239"/>
      <c r="N249" s="239"/>
      <c r="O249" s="239"/>
      <c r="P249" s="152"/>
    </row>
    <row r="250" spans="1:16" ht="15.75" x14ac:dyDescent="0.25">
      <c r="A250" s="9"/>
      <c r="B250" s="9" t="s">
        <v>126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216" t="s">
        <v>196</v>
      </c>
    </row>
    <row r="251" spans="1:16" ht="15.75" x14ac:dyDescent="0.25">
      <c r="A251" s="225" t="s">
        <v>0</v>
      </c>
      <c r="B251" s="225" t="s">
        <v>1</v>
      </c>
      <c r="C251" s="225" t="s">
        <v>2</v>
      </c>
      <c r="D251" s="225" t="s">
        <v>3</v>
      </c>
      <c r="E251" s="225"/>
      <c r="F251" s="225"/>
      <c r="G251" s="225" t="s">
        <v>7</v>
      </c>
      <c r="H251" s="225" t="s">
        <v>8</v>
      </c>
      <c r="I251" s="225"/>
      <c r="J251" s="225"/>
      <c r="K251" s="225"/>
      <c r="L251" s="225" t="s">
        <v>12</v>
      </c>
      <c r="M251" s="225"/>
      <c r="N251" s="225"/>
      <c r="O251" s="225"/>
      <c r="P251" s="217"/>
    </row>
    <row r="252" spans="1:16" ht="15.75" x14ac:dyDescent="0.25">
      <c r="A252" s="225"/>
      <c r="B252" s="225"/>
      <c r="C252" s="225"/>
      <c r="D252" s="58" t="s">
        <v>4</v>
      </c>
      <c r="E252" s="58" t="s">
        <v>5</v>
      </c>
      <c r="F252" s="58" t="s">
        <v>6</v>
      </c>
      <c r="G252" s="225"/>
      <c r="H252" s="58" t="s">
        <v>9</v>
      </c>
      <c r="I252" s="58" t="s">
        <v>10</v>
      </c>
      <c r="J252" s="58" t="s">
        <v>11</v>
      </c>
      <c r="K252" s="58" t="s">
        <v>18</v>
      </c>
      <c r="L252" s="58" t="s">
        <v>13</v>
      </c>
      <c r="M252" s="58" t="s">
        <v>14</v>
      </c>
      <c r="N252" s="58" t="s">
        <v>15</v>
      </c>
      <c r="O252" s="58" t="s">
        <v>16</v>
      </c>
      <c r="P252" s="132"/>
    </row>
    <row r="253" spans="1:16" ht="15.75" x14ac:dyDescent="0.25">
      <c r="A253" s="6">
        <v>1</v>
      </c>
      <c r="B253" s="6">
        <v>2</v>
      </c>
      <c r="C253" s="6">
        <v>3</v>
      </c>
      <c r="D253" s="6">
        <v>4</v>
      </c>
      <c r="E253" s="6">
        <v>5</v>
      </c>
      <c r="F253" s="6">
        <v>6</v>
      </c>
      <c r="G253" s="6">
        <v>7</v>
      </c>
      <c r="H253" s="6">
        <v>8</v>
      </c>
      <c r="I253" s="6">
        <v>9</v>
      </c>
      <c r="J253" s="6">
        <v>10</v>
      </c>
      <c r="K253" s="6">
        <v>11</v>
      </c>
      <c r="L253" s="6">
        <v>12</v>
      </c>
      <c r="M253" s="6">
        <v>13</v>
      </c>
      <c r="N253" s="6">
        <v>14</v>
      </c>
      <c r="O253" s="6">
        <v>15</v>
      </c>
      <c r="P253" s="6"/>
    </row>
    <row r="254" spans="1:16" ht="15.75" x14ac:dyDescent="0.25">
      <c r="A254" s="135" t="s">
        <v>181</v>
      </c>
      <c r="B254" s="92" t="s">
        <v>94</v>
      </c>
      <c r="C254" s="96">
        <v>250</v>
      </c>
      <c r="D254" s="96">
        <v>20.67</v>
      </c>
      <c r="E254" s="96">
        <v>17.399999999999999</v>
      </c>
      <c r="F254" s="96">
        <v>33.119999999999997</v>
      </c>
      <c r="G254" s="96">
        <v>387.97</v>
      </c>
      <c r="H254" s="96">
        <v>0.12</v>
      </c>
      <c r="I254" s="96">
        <v>2.39</v>
      </c>
      <c r="J254" s="96">
        <v>20.95</v>
      </c>
      <c r="K254" s="96">
        <v>0.89</v>
      </c>
      <c r="L254" s="96">
        <v>280.89999999999998</v>
      </c>
      <c r="M254" s="96">
        <v>350.17</v>
      </c>
      <c r="N254" s="96">
        <v>50.99</v>
      </c>
      <c r="O254" s="96">
        <v>1.1599999999999999</v>
      </c>
      <c r="P254" s="96">
        <v>2.76</v>
      </c>
    </row>
    <row r="255" spans="1:16" ht="15.75" x14ac:dyDescent="0.25">
      <c r="A255" s="136"/>
      <c r="B255" s="14" t="s">
        <v>67</v>
      </c>
      <c r="C255" s="13">
        <v>120</v>
      </c>
      <c r="D255" s="59"/>
      <c r="E255" s="59"/>
      <c r="F255" s="13"/>
      <c r="G255" s="13"/>
      <c r="H255" s="13"/>
      <c r="I255" s="13"/>
      <c r="J255" s="13"/>
      <c r="K255" s="6"/>
      <c r="L255" s="6"/>
      <c r="M255" s="6"/>
      <c r="N255" s="6"/>
      <c r="O255" s="6"/>
      <c r="P255" s="6"/>
    </row>
    <row r="256" spans="1:16" ht="15.75" x14ac:dyDescent="0.25">
      <c r="A256" s="136"/>
      <c r="B256" s="14" t="s">
        <v>46</v>
      </c>
      <c r="C256" s="13">
        <v>30</v>
      </c>
      <c r="D256" s="59"/>
      <c r="E256" s="59"/>
      <c r="F256" s="13"/>
      <c r="G256" s="13"/>
      <c r="H256" s="13"/>
      <c r="I256" s="13"/>
      <c r="J256" s="13"/>
      <c r="K256" s="6"/>
      <c r="L256" s="6"/>
      <c r="M256" s="6"/>
      <c r="N256" s="6"/>
      <c r="O256" s="6"/>
      <c r="P256" s="6"/>
    </row>
    <row r="257" spans="1:16" ht="15.75" x14ac:dyDescent="0.25">
      <c r="A257" s="136"/>
      <c r="B257" s="14" t="s">
        <v>68</v>
      </c>
      <c r="C257" s="13">
        <v>4</v>
      </c>
      <c r="D257" s="59"/>
      <c r="E257" s="59"/>
      <c r="F257" s="59"/>
      <c r="G257" s="59"/>
      <c r="H257" s="59"/>
      <c r="I257" s="59"/>
      <c r="J257" s="59"/>
      <c r="K257" s="6"/>
      <c r="L257" s="6"/>
      <c r="M257" s="6"/>
      <c r="N257" s="6"/>
      <c r="O257" s="6"/>
      <c r="P257" s="6"/>
    </row>
    <row r="258" spans="1:16" ht="15.75" x14ac:dyDescent="0.25">
      <c r="A258" s="136"/>
      <c r="B258" s="14" t="s">
        <v>49</v>
      </c>
      <c r="C258" s="13">
        <v>3</v>
      </c>
      <c r="D258" s="13"/>
      <c r="E258" s="13"/>
      <c r="F258" s="13"/>
      <c r="G258" s="13"/>
      <c r="H258" s="13"/>
      <c r="I258" s="13"/>
      <c r="J258" s="13"/>
      <c r="K258" s="6"/>
      <c r="L258" s="6"/>
      <c r="M258" s="6"/>
      <c r="N258" s="6"/>
      <c r="O258" s="6"/>
      <c r="P258" s="6"/>
    </row>
    <row r="259" spans="1:16" ht="15.75" x14ac:dyDescent="0.25">
      <c r="A259" s="136"/>
      <c r="B259" s="14" t="s">
        <v>52</v>
      </c>
      <c r="C259" s="13">
        <v>7</v>
      </c>
      <c r="D259" s="59"/>
      <c r="E259" s="13"/>
      <c r="F259" s="59"/>
      <c r="G259" s="13"/>
      <c r="H259" s="13"/>
      <c r="I259" s="13"/>
      <c r="J259" s="13"/>
      <c r="K259" s="6"/>
      <c r="L259" s="6"/>
      <c r="M259" s="6"/>
      <c r="N259" s="6"/>
      <c r="O259" s="6"/>
      <c r="P259" s="6"/>
    </row>
    <row r="260" spans="1:16" ht="15.75" x14ac:dyDescent="0.25">
      <c r="A260" s="136"/>
      <c r="B260" s="14" t="s">
        <v>63</v>
      </c>
      <c r="C260" s="13">
        <v>5</v>
      </c>
      <c r="D260" s="59"/>
      <c r="E260" s="59"/>
      <c r="F260" s="59"/>
      <c r="G260" s="13"/>
      <c r="H260" s="13"/>
      <c r="I260" s="13"/>
      <c r="J260" s="13"/>
      <c r="K260" s="6"/>
      <c r="L260" s="6"/>
      <c r="M260" s="6"/>
      <c r="N260" s="6"/>
      <c r="O260" s="6"/>
      <c r="P260" s="6"/>
    </row>
    <row r="261" spans="1:16" ht="15.75" x14ac:dyDescent="0.25">
      <c r="A261" s="136"/>
      <c r="B261" s="14" t="s">
        <v>58</v>
      </c>
      <c r="C261" s="13">
        <v>3</v>
      </c>
      <c r="D261" s="59"/>
      <c r="E261" s="13"/>
      <c r="F261" s="59"/>
      <c r="G261" s="13"/>
      <c r="H261" s="13"/>
      <c r="I261" s="13"/>
      <c r="J261" s="13"/>
      <c r="K261" s="6"/>
      <c r="L261" s="6"/>
      <c r="M261" s="6"/>
      <c r="N261" s="6"/>
      <c r="O261" s="6"/>
      <c r="P261" s="6"/>
    </row>
    <row r="262" spans="1:16" ht="15.75" x14ac:dyDescent="0.25">
      <c r="A262" s="136"/>
      <c r="B262" s="14" t="s">
        <v>23</v>
      </c>
      <c r="C262" s="13">
        <v>3</v>
      </c>
      <c r="D262" s="13"/>
      <c r="E262" s="59"/>
      <c r="F262" s="13"/>
      <c r="G262" s="13"/>
      <c r="H262" s="13"/>
      <c r="I262" s="13"/>
      <c r="J262" s="13"/>
      <c r="K262" s="6"/>
      <c r="L262" s="6"/>
      <c r="M262" s="6"/>
      <c r="N262" s="6"/>
      <c r="O262" s="6"/>
      <c r="P262" s="6"/>
    </row>
    <row r="263" spans="1:16" ht="15.75" x14ac:dyDescent="0.25">
      <c r="A263" s="136"/>
      <c r="B263" s="14" t="s">
        <v>95</v>
      </c>
      <c r="C263" s="13">
        <v>25</v>
      </c>
      <c r="D263" s="59"/>
      <c r="E263" s="59"/>
      <c r="F263" s="13"/>
      <c r="G263" s="13"/>
      <c r="H263" s="13"/>
      <c r="I263" s="13"/>
      <c r="J263" s="13"/>
      <c r="K263" s="6"/>
      <c r="L263" s="6"/>
      <c r="M263" s="6"/>
      <c r="N263" s="6"/>
      <c r="O263" s="6"/>
      <c r="P263" s="6"/>
    </row>
    <row r="264" spans="1:16" ht="15.75" x14ac:dyDescent="0.25">
      <c r="A264" s="136"/>
      <c r="B264" s="14" t="s">
        <v>60</v>
      </c>
      <c r="C264" s="13">
        <v>4</v>
      </c>
      <c r="D264" s="13"/>
      <c r="E264" s="59"/>
      <c r="F264" s="13"/>
      <c r="G264" s="13"/>
      <c r="H264" s="13"/>
      <c r="I264" s="13"/>
      <c r="J264" s="13"/>
      <c r="K264" s="6"/>
      <c r="L264" s="6"/>
      <c r="M264" s="6"/>
      <c r="N264" s="6"/>
      <c r="O264" s="6"/>
      <c r="P264" s="6"/>
    </row>
    <row r="265" spans="1:16" ht="15.75" x14ac:dyDescent="0.25">
      <c r="A265" s="136"/>
      <c r="B265" s="14"/>
      <c r="C265" s="59"/>
      <c r="D265" s="13"/>
      <c r="E265" s="13"/>
      <c r="F265" s="13"/>
      <c r="G265" s="13"/>
      <c r="H265" s="13"/>
      <c r="I265" s="13"/>
      <c r="J265" s="13"/>
      <c r="K265" s="6"/>
      <c r="L265" s="6"/>
      <c r="M265" s="6"/>
      <c r="N265" s="6"/>
      <c r="O265" s="6"/>
      <c r="P265" s="6"/>
    </row>
    <row r="266" spans="1:16" ht="15.75" x14ac:dyDescent="0.25">
      <c r="A266" s="135" t="s">
        <v>163</v>
      </c>
      <c r="B266" s="92" t="s">
        <v>28</v>
      </c>
      <c r="C266" s="96">
        <v>30</v>
      </c>
      <c r="D266" s="96">
        <v>2.2999999999999998</v>
      </c>
      <c r="E266" s="96">
        <v>0.3</v>
      </c>
      <c r="F266" s="96">
        <v>11.5</v>
      </c>
      <c r="G266" s="96">
        <v>57.9</v>
      </c>
      <c r="H266" s="96">
        <v>0.05</v>
      </c>
      <c r="I266" s="96"/>
      <c r="J266" s="96"/>
      <c r="K266" s="96">
        <v>0.41</v>
      </c>
      <c r="L266" s="96">
        <v>9</v>
      </c>
      <c r="M266" s="96">
        <v>29.25</v>
      </c>
      <c r="N266" s="96">
        <v>6.3</v>
      </c>
      <c r="O266" s="96">
        <v>0.5</v>
      </c>
      <c r="P266" s="96">
        <v>1</v>
      </c>
    </row>
    <row r="267" spans="1:16" ht="15.75" x14ac:dyDescent="0.25">
      <c r="A267" s="136"/>
      <c r="B267" s="14" t="s">
        <v>28</v>
      </c>
      <c r="C267" s="13">
        <v>30</v>
      </c>
      <c r="D267" s="13"/>
      <c r="E267" s="13"/>
      <c r="F267" s="13"/>
      <c r="G267" s="13"/>
      <c r="H267" s="13"/>
      <c r="I267" s="13"/>
      <c r="J267" s="13"/>
      <c r="K267" s="6"/>
      <c r="L267" s="6"/>
      <c r="M267" s="6"/>
      <c r="N267" s="6"/>
      <c r="O267" s="6"/>
      <c r="P267" s="6"/>
    </row>
    <row r="268" spans="1:16" ht="15.75" x14ac:dyDescent="0.25">
      <c r="A268" s="140"/>
      <c r="B268" s="100"/>
      <c r="C268" s="101" t="s">
        <v>43</v>
      </c>
      <c r="D268" s="102"/>
      <c r="E268" s="102"/>
      <c r="F268" s="102"/>
      <c r="G268" s="102"/>
      <c r="H268" s="102"/>
      <c r="I268" s="102"/>
      <c r="J268" s="102"/>
      <c r="K268" s="103"/>
      <c r="L268" s="103"/>
      <c r="M268" s="103"/>
      <c r="N268" s="103"/>
      <c r="O268" s="103"/>
      <c r="P268" s="103"/>
    </row>
    <row r="269" spans="1:16" ht="15.75" x14ac:dyDescent="0.25">
      <c r="A269" s="138" t="s">
        <v>175</v>
      </c>
      <c r="B269" s="94" t="s">
        <v>201</v>
      </c>
      <c r="C269" s="99">
        <v>200</v>
      </c>
      <c r="D269" s="99">
        <v>0.2</v>
      </c>
      <c r="E269" s="99">
        <v>0</v>
      </c>
      <c r="F269" s="99">
        <v>0.1</v>
      </c>
      <c r="G269" s="99">
        <v>53.4</v>
      </c>
      <c r="H269" s="99">
        <v>0.01</v>
      </c>
      <c r="I269" s="99">
        <v>0</v>
      </c>
      <c r="J269" s="99">
        <v>0</v>
      </c>
      <c r="K269" s="99">
        <v>0.06</v>
      </c>
      <c r="L269" s="99">
        <v>4</v>
      </c>
      <c r="M269" s="99">
        <v>7</v>
      </c>
      <c r="N269" s="99">
        <v>4</v>
      </c>
      <c r="O269" s="99">
        <v>1</v>
      </c>
      <c r="P269" s="99">
        <v>0</v>
      </c>
    </row>
    <row r="270" spans="1:16" ht="15.75" x14ac:dyDescent="0.25">
      <c r="A270" s="137"/>
      <c r="B270" s="14" t="s">
        <v>81</v>
      </c>
      <c r="C270" s="13">
        <v>1</v>
      </c>
      <c r="D270" s="59"/>
      <c r="E270" s="59"/>
      <c r="F270" s="13"/>
      <c r="G270" s="13"/>
      <c r="H270" s="13"/>
      <c r="I270" s="13"/>
      <c r="J270" s="13"/>
      <c r="K270" s="24"/>
      <c r="L270" s="24"/>
      <c r="M270" s="24"/>
      <c r="N270" s="24"/>
      <c r="O270" s="24"/>
      <c r="P270" s="24"/>
    </row>
    <row r="271" spans="1:16" ht="15.75" x14ac:dyDescent="0.25">
      <c r="A271" s="141"/>
      <c r="B271" s="100"/>
      <c r="C271" s="101"/>
      <c r="D271" s="101"/>
      <c r="E271" s="101"/>
      <c r="F271" s="102"/>
      <c r="G271" s="102"/>
      <c r="H271" s="102"/>
      <c r="I271" s="102"/>
      <c r="J271" s="102"/>
      <c r="K271" s="89"/>
      <c r="L271" s="89"/>
      <c r="M271" s="89"/>
      <c r="N271" s="89"/>
      <c r="O271" s="89"/>
      <c r="P271" s="89"/>
    </row>
    <row r="272" spans="1:16" ht="15.75" x14ac:dyDescent="0.25">
      <c r="A272" s="94"/>
      <c r="B272" s="94" t="s">
        <v>19</v>
      </c>
      <c r="C272" s="99"/>
      <c r="D272" s="99">
        <f t="shared" ref="D272:P272" si="8">SUM(D254+D266+D269)</f>
        <v>23.17</v>
      </c>
      <c r="E272" s="99">
        <f t="shared" si="8"/>
        <v>17.7</v>
      </c>
      <c r="F272" s="99">
        <f t="shared" si="8"/>
        <v>44.72</v>
      </c>
      <c r="G272" s="99">
        <f t="shared" si="8"/>
        <v>499.27</v>
      </c>
      <c r="H272" s="99">
        <f t="shared" si="8"/>
        <v>0.18</v>
      </c>
      <c r="I272" s="99">
        <f t="shared" si="8"/>
        <v>2.39</v>
      </c>
      <c r="J272" s="99">
        <f t="shared" si="8"/>
        <v>20.95</v>
      </c>
      <c r="K272" s="99">
        <f t="shared" si="8"/>
        <v>1.36</v>
      </c>
      <c r="L272" s="99">
        <f t="shared" si="8"/>
        <v>293.89999999999998</v>
      </c>
      <c r="M272" s="99">
        <f t="shared" si="8"/>
        <v>386.42</v>
      </c>
      <c r="N272" s="99">
        <f t="shared" si="8"/>
        <v>61.29</v>
      </c>
      <c r="O272" s="99">
        <f t="shared" si="8"/>
        <v>2.66</v>
      </c>
      <c r="P272" s="99">
        <f t="shared" si="8"/>
        <v>3.76</v>
      </c>
    </row>
    <row r="273" spans="1:16" ht="16.5" thickBot="1" x14ac:dyDescent="0.3">
      <c r="A273" s="39"/>
      <c r="B273" s="39" t="s">
        <v>76</v>
      </c>
      <c r="C273" s="40"/>
      <c r="D273" s="44" t="s">
        <v>77</v>
      </c>
      <c r="E273" s="44" t="s">
        <v>78</v>
      </c>
      <c r="F273" s="44" t="s">
        <v>79</v>
      </c>
      <c r="G273" s="44" t="s">
        <v>80</v>
      </c>
      <c r="H273" s="42"/>
      <c r="I273" s="42"/>
      <c r="J273" s="42"/>
      <c r="K273" s="42"/>
      <c r="L273" s="42"/>
      <c r="M273" s="42"/>
      <c r="N273" s="42"/>
      <c r="O273" s="42"/>
      <c r="P273" s="137">
        <v>4.25</v>
      </c>
    </row>
    <row r="275" spans="1:16" ht="15.75" x14ac:dyDescent="0.25">
      <c r="A275" s="224" t="s">
        <v>40</v>
      </c>
      <c r="B275" s="224"/>
      <c r="C275" s="224"/>
      <c r="D275" s="224"/>
      <c r="E275" s="224"/>
      <c r="F275" s="224"/>
      <c r="G275" s="224"/>
      <c r="H275" s="224"/>
      <c r="I275" s="224"/>
      <c r="J275" s="224"/>
      <c r="K275" s="224"/>
      <c r="L275" s="224"/>
      <c r="M275" s="224"/>
      <c r="N275" s="224"/>
      <c r="O275" s="224"/>
      <c r="P275" s="131"/>
    </row>
    <row r="276" spans="1:16" ht="15.75" x14ac:dyDescent="0.25">
      <c r="A276" s="11"/>
      <c r="B276" s="11" t="s">
        <v>126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</row>
    <row r="277" spans="1:16" ht="15.75" x14ac:dyDescent="0.25">
      <c r="A277" s="219" t="s">
        <v>0</v>
      </c>
      <c r="B277" s="219" t="s">
        <v>1</v>
      </c>
      <c r="C277" s="219" t="s">
        <v>2</v>
      </c>
      <c r="D277" s="221" t="s">
        <v>3</v>
      </c>
      <c r="E277" s="222"/>
      <c r="F277" s="223"/>
      <c r="G277" s="219" t="s">
        <v>7</v>
      </c>
      <c r="H277" s="221" t="s">
        <v>8</v>
      </c>
      <c r="I277" s="222"/>
      <c r="J277" s="222"/>
      <c r="K277" s="223"/>
      <c r="L277" s="221" t="s">
        <v>12</v>
      </c>
      <c r="M277" s="222"/>
      <c r="N277" s="222"/>
      <c r="O277" s="223"/>
      <c r="P277" s="212" t="s">
        <v>196</v>
      </c>
    </row>
    <row r="278" spans="1:16" ht="15.75" x14ac:dyDescent="0.25">
      <c r="A278" s="220"/>
      <c r="B278" s="220"/>
      <c r="C278" s="220"/>
      <c r="D278" s="58" t="s">
        <v>4</v>
      </c>
      <c r="E278" s="58" t="s">
        <v>5</v>
      </c>
      <c r="F278" s="58" t="s">
        <v>6</v>
      </c>
      <c r="G278" s="220"/>
      <c r="H278" s="58" t="s">
        <v>9</v>
      </c>
      <c r="I278" s="58" t="s">
        <v>10</v>
      </c>
      <c r="J278" s="58" t="s">
        <v>11</v>
      </c>
      <c r="K278" s="58" t="s">
        <v>18</v>
      </c>
      <c r="L278" s="58" t="s">
        <v>13</v>
      </c>
      <c r="M278" s="58" t="s">
        <v>14</v>
      </c>
      <c r="N278" s="58" t="s">
        <v>15</v>
      </c>
      <c r="O278" s="58" t="s">
        <v>16</v>
      </c>
      <c r="P278" s="213"/>
    </row>
    <row r="279" spans="1:16" ht="15.75" x14ac:dyDescent="0.25">
      <c r="A279" s="6">
        <v>1</v>
      </c>
      <c r="B279" s="6">
        <v>2</v>
      </c>
      <c r="C279" s="6">
        <v>3</v>
      </c>
      <c r="D279" s="6">
        <v>4</v>
      </c>
      <c r="E279" s="6">
        <v>5</v>
      </c>
      <c r="F279" s="6">
        <v>6</v>
      </c>
      <c r="G279" s="6">
        <v>7</v>
      </c>
      <c r="H279" s="6">
        <v>8</v>
      </c>
      <c r="I279" s="6">
        <v>9</v>
      </c>
      <c r="J279" s="6">
        <v>10</v>
      </c>
      <c r="K279" s="6">
        <v>11</v>
      </c>
      <c r="L279" s="6">
        <v>12</v>
      </c>
      <c r="M279" s="6">
        <v>13</v>
      </c>
      <c r="N279" s="6">
        <v>14</v>
      </c>
      <c r="O279" s="6">
        <v>15</v>
      </c>
      <c r="P279" s="6"/>
    </row>
    <row r="280" spans="1:16" ht="15.75" x14ac:dyDescent="0.25">
      <c r="A280" s="135" t="s">
        <v>195</v>
      </c>
      <c r="B280" s="92" t="s">
        <v>100</v>
      </c>
      <c r="C280" s="96">
        <v>100</v>
      </c>
      <c r="D280" s="96">
        <v>1.1000000000000001</v>
      </c>
      <c r="E280" s="96">
        <v>0.2</v>
      </c>
      <c r="F280" s="96">
        <v>3.8</v>
      </c>
      <c r="G280" s="96">
        <v>23</v>
      </c>
      <c r="H280" s="96">
        <v>0.06</v>
      </c>
      <c r="I280" s="96">
        <v>25</v>
      </c>
      <c r="J280" s="96">
        <v>1.2</v>
      </c>
      <c r="K280" s="96">
        <v>0.53</v>
      </c>
      <c r="L280" s="96">
        <v>14</v>
      </c>
      <c r="M280" s="96">
        <v>26</v>
      </c>
      <c r="N280" s="96">
        <v>20</v>
      </c>
      <c r="O280" s="96">
        <v>0.9</v>
      </c>
      <c r="P280" s="96">
        <v>0</v>
      </c>
    </row>
    <row r="281" spans="1:16" ht="15.75" x14ac:dyDescent="0.25">
      <c r="A281" s="136"/>
      <c r="B281" s="14"/>
      <c r="C281" s="59" t="s">
        <v>43</v>
      </c>
      <c r="D281" s="13"/>
      <c r="E281" s="13"/>
      <c r="F281" s="13"/>
      <c r="G281" s="13"/>
      <c r="H281" s="13"/>
      <c r="I281" s="13"/>
      <c r="J281" s="13"/>
      <c r="K281" s="8"/>
      <c r="L281" s="8"/>
      <c r="M281" s="8"/>
      <c r="N281" s="8"/>
      <c r="O281" s="8"/>
      <c r="P281" s="8"/>
    </row>
    <row r="282" spans="1:16" ht="15.75" x14ac:dyDescent="0.25">
      <c r="A282" s="142" t="s">
        <v>182</v>
      </c>
      <c r="B282" s="66" t="s">
        <v>96</v>
      </c>
      <c r="C282" s="91" t="s">
        <v>97</v>
      </c>
      <c r="D282" s="91">
        <v>15.1</v>
      </c>
      <c r="E282" s="91">
        <v>9.9600000000000009</v>
      </c>
      <c r="F282" s="91">
        <v>3.01</v>
      </c>
      <c r="G282" s="91">
        <v>165.32</v>
      </c>
      <c r="H282" s="91">
        <v>0.25</v>
      </c>
      <c r="I282" s="91">
        <v>26.4</v>
      </c>
      <c r="J282" s="91">
        <v>7.39</v>
      </c>
      <c r="K282" s="91">
        <v>7.29</v>
      </c>
      <c r="L282" s="91">
        <v>9.56</v>
      </c>
      <c r="M282" s="91">
        <v>258.27</v>
      </c>
      <c r="N282" s="91">
        <v>15.81</v>
      </c>
      <c r="O282" s="91">
        <v>5.64</v>
      </c>
      <c r="P282" s="91">
        <v>0.3</v>
      </c>
    </row>
    <row r="283" spans="1:16" ht="15.75" x14ac:dyDescent="0.25">
      <c r="A283" s="137"/>
      <c r="B283" s="61" t="s">
        <v>98</v>
      </c>
      <c r="C283" s="10">
        <v>93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</row>
    <row r="284" spans="1:16" ht="15.75" x14ac:dyDescent="0.25">
      <c r="A284" s="137"/>
      <c r="B284" s="61" t="s">
        <v>23</v>
      </c>
      <c r="C284" s="10">
        <v>6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</row>
    <row r="285" spans="1:16" ht="15.75" x14ac:dyDescent="0.25">
      <c r="A285" s="137"/>
      <c r="B285" s="61" t="s">
        <v>99</v>
      </c>
      <c r="C285" s="55">
        <v>20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</row>
    <row r="286" spans="1:16" ht="15.75" x14ac:dyDescent="0.25">
      <c r="A286" s="137"/>
      <c r="B286" s="61"/>
      <c r="C286" s="55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</row>
    <row r="287" spans="1:16" ht="15.75" x14ac:dyDescent="0.25">
      <c r="A287" s="135" t="s">
        <v>180</v>
      </c>
      <c r="B287" s="92" t="s">
        <v>149</v>
      </c>
      <c r="C287" s="93">
        <v>180</v>
      </c>
      <c r="D287" s="93">
        <v>3</v>
      </c>
      <c r="E287" s="93">
        <v>5.7</v>
      </c>
      <c r="F287" s="93">
        <v>23.7</v>
      </c>
      <c r="G287" s="93">
        <v>158.30000000000001</v>
      </c>
      <c r="H287" s="93">
        <v>0.12</v>
      </c>
      <c r="I287" s="93">
        <v>10</v>
      </c>
      <c r="J287" s="93">
        <v>23</v>
      </c>
      <c r="K287" s="93">
        <v>10</v>
      </c>
      <c r="L287" s="93">
        <v>40</v>
      </c>
      <c r="M287" s="93">
        <v>84</v>
      </c>
      <c r="N287" s="93">
        <v>28</v>
      </c>
      <c r="O287" s="93">
        <v>1</v>
      </c>
      <c r="P287" s="93">
        <v>2</v>
      </c>
    </row>
    <row r="288" spans="1:16" ht="15.75" x14ac:dyDescent="0.25">
      <c r="A288" s="136"/>
      <c r="B288" s="14" t="s">
        <v>54</v>
      </c>
      <c r="C288" s="17">
        <v>148</v>
      </c>
      <c r="D288" s="17"/>
      <c r="E288" s="16"/>
      <c r="F288" s="17"/>
      <c r="G288" s="17"/>
      <c r="H288" s="17"/>
      <c r="I288" s="17"/>
      <c r="J288" s="17"/>
      <c r="K288" s="15"/>
      <c r="L288" s="15"/>
      <c r="M288" s="15"/>
      <c r="N288" s="15"/>
      <c r="O288" s="15"/>
      <c r="P288" s="15"/>
    </row>
    <row r="289" spans="1:16" ht="15.75" x14ac:dyDescent="0.25">
      <c r="A289" s="136"/>
      <c r="B289" s="14" t="s">
        <v>50</v>
      </c>
      <c r="C289" s="17">
        <v>27</v>
      </c>
      <c r="D289" s="16"/>
      <c r="E289" s="16"/>
      <c r="F289" s="16"/>
      <c r="G289" s="17"/>
      <c r="H289" s="17"/>
      <c r="I289" s="17"/>
      <c r="J289" s="17"/>
      <c r="K289" s="15"/>
      <c r="L289" s="15"/>
      <c r="M289" s="15"/>
      <c r="N289" s="15"/>
      <c r="O289" s="15"/>
      <c r="P289" s="15"/>
    </row>
    <row r="290" spans="1:16" ht="15.75" x14ac:dyDescent="0.25">
      <c r="A290" s="136"/>
      <c r="B290" s="14" t="s">
        <v>23</v>
      </c>
      <c r="C290" s="17">
        <v>5</v>
      </c>
      <c r="D290" s="16"/>
      <c r="E290" s="17"/>
      <c r="F290" s="16"/>
      <c r="G290" s="17"/>
      <c r="H290" s="17"/>
      <c r="I290" s="17"/>
      <c r="J290" s="17"/>
      <c r="K290" s="15"/>
      <c r="L290" s="15"/>
      <c r="M290" s="15"/>
      <c r="N290" s="15"/>
      <c r="O290" s="15"/>
      <c r="P290" s="15"/>
    </row>
    <row r="291" spans="1:16" ht="15.75" x14ac:dyDescent="0.25">
      <c r="A291" s="136"/>
      <c r="B291" s="14" t="s">
        <v>42</v>
      </c>
      <c r="C291" s="17">
        <v>2</v>
      </c>
      <c r="D291" s="16"/>
      <c r="E291" s="16"/>
      <c r="F291" s="16"/>
      <c r="G291" s="16"/>
      <c r="H291" s="16"/>
      <c r="I291" s="16"/>
      <c r="J291" s="16"/>
      <c r="K291" s="15"/>
      <c r="L291" s="15"/>
      <c r="M291" s="15"/>
      <c r="N291" s="15"/>
      <c r="O291" s="15"/>
      <c r="P291" s="15"/>
    </row>
    <row r="292" spans="1:16" ht="15.75" x14ac:dyDescent="0.25">
      <c r="A292" s="136"/>
      <c r="B292" s="14"/>
      <c r="C292" s="16" t="s">
        <v>43</v>
      </c>
      <c r="D292" s="17"/>
      <c r="E292" s="17"/>
      <c r="F292" s="17"/>
      <c r="G292" s="17"/>
      <c r="H292" s="17"/>
      <c r="I292" s="17"/>
      <c r="J292" s="17"/>
      <c r="K292" s="15"/>
      <c r="L292" s="15"/>
      <c r="M292" s="15"/>
      <c r="N292" s="15"/>
      <c r="O292" s="15"/>
      <c r="P292" s="15"/>
    </row>
    <row r="293" spans="1:16" ht="15.75" x14ac:dyDescent="0.25">
      <c r="A293" s="138" t="s">
        <v>163</v>
      </c>
      <c r="B293" s="94" t="s">
        <v>22</v>
      </c>
      <c r="C293" s="95">
        <v>50</v>
      </c>
      <c r="D293" s="95">
        <v>2.1800000000000002</v>
      </c>
      <c r="E293" s="95">
        <v>0.28000000000000003</v>
      </c>
      <c r="F293" s="95">
        <v>13.14</v>
      </c>
      <c r="G293" s="95">
        <v>65.7</v>
      </c>
      <c r="H293" s="95">
        <v>0.04</v>
      </c>
      <c r="I293" s="95"/>
      <c r="J293" s="95"/>
      <c r="K293" s="95">
        <v>0.25</v>
      </c>
      <c r="L293" s="95">
        <v>7.5</v>
      </c>
      <c r="M293" s="95">
        <v>28.8</v>
      </c>
      <c r="N293" s="95">
        <v>7.5</v>
      </c>
      <c r="O293" s="95">
        <v>0.61</v>
      </c>
      <c r="P293" s="95">
        <v>1.1000000000000001</v>
      </c>
    </row>
    <row r="294" spans="1:16" ht="15.75" x14ac:dyDescent="0.25">
      <c r="A294" s="137"/>
      <c r="B294" s="14" t="s">
        <v>51</v>
      </c>
      <c r="C294" s="17">
        <v>50</v>
      </c>
      <c r="D294" s="17"/>
      <c r="E294" s="57"/>
      <c r="F294" s="17"/>
      <c r="G294" s="17"/>
      <c r="H294" s="17"/>
      <c r="I294" s="17"/>
      <c r="J294" s="17"/>
      <c r="K294" s="18"/>
      <c r="L294" s="18"/>
      <c r="M294" s="18"/>
      <c r="N294" s="18"/>
      <c r="O294" s="18"/>
      <c r="P294" s="18"/>
    </row>
    <row r="295" spans="1:16" ht="15.75" x14ac:dyDescent="0.25">
      <c r="A295" s="137"/>
      <c r="B295" s="14"/>
      <c r="C295" s="16" t="s">
        <v>43</v>
      </c>
      <c r="D295" s="17"/>
      <c r="E295" s="56"/>
      <c r="F295" s="17"/>
      <c r="G295" s="17"/>
      <c r="H295" s="17"/>
      <c r="I295" s="17"/>
      <c r="J295" s="17"/>
      <c r="K295" s="18"/>
      <c r="L295" s="18"/>
      <c r="M295" s="18"/>
      <c r="N295" s="18"/>
      <c r="O295" s="18"/>
      <c r="P295" s="18"/>
    </row>
    <row r="296" spans="1:16" ht="31.5" x14ac:dyDescent="0.25">
      <c r="A296" s="138" t="s">
        <v>183</v>
      </c>
      <c r="B296" s="92" t="s">
        <v>209</v>
      </c>
      <c r="C296" s="95">
        <v>200</v>
      </c>
      <c r="D296" s="95">
        <v>0.3</v>
      </c>
      <c r="E296" s="95">
        <v>0.1</v>
      </c>
      <c r="F296" s="95">
        <v>8.4</v>
      </c>
      <c r="G296" s="95">
        <v>35.4</v>
      </c>
      <c r="H296" s="95">
        <v>0.01</v>
      </c>
      <c r="I296" s="95">
        <v>24</v>
      </c>
      <c r="J296" s="95">
        <v>3.1</v>
      </c>
      <c r="K296" s="95">
        <v>7.0000000000000007E-2</v>
      </c>
      <c r="L296" s="95">
        <v>10</v>
      </c>
      <c r="M296" s="95">
        <v>9</v>
      </c>
      <c r="N296" s="95">
        <v>8</v>
      </c>
      <c r="O296" s="95">
        <v>0</v>
      </c>
      <c r="P296" s="95">
        <v>0.7</v>
      </c>
    </row>
    <row r="297" spans="1:16" ht="15.75" x14ac:dyDescent="0.25">
      <c r="A297" s="137"/>
      <c r="B297" s="14" t="s">
        <v>52</v>
      </c>
      <c r="C297" s="17">
        <v>20</v>
      </c>
      <c r="D297" s="17"/>
      <c r="E297" s="17"/>
      <c r="F297" s="17"/>
      <c r="G297" s="17"/>
      <c r="H297" s="19"/>
      <c r="I297" s="19"/>
      <c r="J297" s="19"/>
      <c r="K297" s="18"/>
      <c r="L297" s="18"/>
      <c r="M297" s="18"/>
      <c r="N297" s="18"/>
      <c r="O297" s="18"/>
      <c r="P297" s="18"/>
    </row>
    <row r="298" spans="1:16" ht="15.75" x14ac:dyDescent="0.25">
      <c r="A298" s="137"/>
      <c r="B298" s="14" t="s">
        <v>53</v>
      </c>
      <c r="C298" s="17">
        <v>30</v>
      </c>
      <c r="D298" s="17"/>
      <c r="E298" s="17"/>
      <c r="F298" s="17"/>
      <c r="G298" s="17"/>
      <c r="H298" s="19"/>
      <c r="I298" s="19"/>
      <c r="J298" s="19"/>
      <c r="K298" s="18"/>
      <c r="L298" s="18"/>
      <c r="M298" s="18"/>
      <c r="N298" s="18"/>
      <c r="O298" s="18"/>
      <c r="P298" s="18"/>
    </row>
    <row r="299" spans="1:16" ht="15.75" x14ac:dyDescent="0.25">
      <c r="A299" s="137"/>
      <c r="B299" s="9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pans="1:16" ht="15.75" x14ac:dyDescent="0.25">
      <c r="A300" s="146"/>
      <c r="B300" s="97" t="s">
        <v>19</v>
      </c>
      <c r="C300" s="98"/>
      <c r="D300" s="98">
        <f t="shared" ref="D300:P300" si="9">SUM(D280+D282+D287+D293+D296)</f>
        <v>21.68</v>
      </c>
      <c r="E300" s="98">
        <f t="shared" si="9"/>
        <v>16.240000000000002</v>
      </c>
      <c r="F300" s="98">
        <f t="shared" si="9"/>
        <v>52.05</v>
      </c>
      <c r="G300" s="98">
        <f t="shared" si="9"/>
        <v>447.71999999999997</v>
      </c>
      <c r="H300" s="98">
        <f t="shared" si="9"/>
        <v>0.48</v>
      </c>
      <c r="I300" s="98">
        <f t="shared" si="9"/>
        <v>85.4</v>
      </c>
      <c r="J300" s="98">
        <f t="shared" si="9"/>
        <v>34.69</v>
      </c>
      <c r="K300" s="98">
        <f t="shared" si="9"/>
        <v>18.14</v>
      </c>
      <c r="L300" s="98">
        <f t="shared" si="9"/>
        <v>81.06</v>
      </c>
      <c r="M300" s="98">
        <f t="shared" si="9"/>
        <v>406.07</v>
      </c>
      <c r="N300" s="98">
        <f t="shared" si="9"/>
        <v>79.31</v>
      </c>
      <c r="O300" s="98">
        <f t="shared" si="9"/>
        <v>8.15</v>
      </c>
      <c r="P300" s="98">
        <f t="shared" si="9"/>
        <v>4.0999999999999996</v>
      </c>
    </row>
    <row r="301" spans="1:16" ht="16.5" thickBot="1" x14ac:dyDescent="0.3">
      <c r="A301" s="39"/>
      <c r="B301" s="39" t="s">
        <v>76</v>
      </c>
      <c r="C301" s="40"/>
      <c r="D301" s="44" t="s">
        <v>77</v>
      </c>
      <c r="E301" s="44" t="s">
        <v>78</v>
      </c>
      <c r="F301" s="44" t="s">
        <v>79</v>
      </c>
      <c r="G301" s="44" t="s">
        <v>80</v>
      </c>
      <c r="H301" s="39"/>
      <c r="I301" s="39"/>
      <c r="J301" s="39"/>
      <c r="K301" s="39"/>
      <c r="L301" s="39"/>
      <c r="M301" s="39"/>
      <c r="N301" s="39"/>
      <c r="O301" s="39"/>
      <c r="P301" s="137">
        <v>4.25</v>
      </c>
    </row>
    <row r="304" spans="1:16" ht="15.75" x14ac:dyDescent="0.25">
      <c r="B304" s="67"/>
      <c r="C304" s="233" t="s">
        <v>150</v>
      </c>
      <c r="D304" s="233"/>
      <c r="E304" s="233"/>
      <c r="F304" s="233"/>
      <c r="G304" s="233"/>
      <c r="H304" s="233"/>
      <c r="I304" s="233"/>
      <c r="J304" s="67"/>
      <c r="K304" s="67"/>
      <c r="L304" s="67"/>
      <c r="M304" s="67"/>
      <c r="N304" s="67"/>
    </row>
    <row r="305" spans="2:15" ht="15.75" x14ac:dyDescent="0.25"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</row>
    <row r="306" spans="2:15" ht="15.75" x14ac:dyDescent="0.25"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</row>
    <row r="307" spans="2:15" ht="15.75" x14ac:dyDescent="0.25">
      <c r="B307" s="68"/>
      <c r="C307" s="234" t="s">
        <v>151</v>
      </c>
      <c r="D307" s="235"/>
      <c r="E307" s="236"/>
      <c r="F307" s="237" t="s">
        <v>152</v>
      </c>
      <c r="G307" s="234" t="s">
        <v>8</v>
      </c>
      <c r="H307" s="235"/>
      <c r="I307" s="235"/>
      <c r="J307" s="236"/>
      <c r="K307" s="234" t="s">
        <v>12</v>
      </c>
      <c r="L307" s="235"/>
      <c r="M307" s="235"/>
      <c r="N307" s="236"/>
      <c r="O307" s="231" t="s">
        <v>196</v>
      </c>
    </row>
    <row r="308" spans="2:15" ht="15.75" x14ac:dyDescent="0.25">
      <c r="B308" s="68"/>
      <c r="C308" s="69" t="s">
        <v>4</v>
      </c>
      <c r="D308" s="69" t="s">
        <v>5</v>
      </c>
      <c r="E308" s="69" t="s">
        <v>6</v>
      </c>
      <c r="F308" s="238"/>
      <c r="G308" s="69" t="s">
        <v>9</v>
      </c>
      <c r="H308" s="69" t="s">
        <v>10</v>
      </c>
      <c r="I308" s="69" t="s">
        <v>11</v>
      </c>
      <c r="J308" s="69" t="s">
        <v>153</v>
      </c>
      <c r="K308" s="69" t="s">
        <v>13</v>
      </c>
      <c r="L308" s="69" t="s">
        <v>14</v>
      </c>
      <c r="M308" s="69" t="s">
        <v>15</v>
      </c>
      <c r="N308" s="69" t="s">
        <v>16</v>
      </c>
      <c r="O308" s="232"/>
    </row>
    <row r="309" spans="2:15" ht="15.75" x14ac:dyDescent="0.25">
      <c r="B309" s="68" t="s">
        <v>17</v>
      </c>
      <c r="C309" s="85">
        <f t="shared" ref="C309:O309" si="10">SUM(D26)</f>
        <v>23.630000000000003</v>
      </c>
      <c r="D309" s="85">
        <f t="shared" si="10"/>
        <v>26.43</v>
      </c>
      <c r="E309" s="85">
        <f t="shared" si="10"/>
        <v>59.44</v>
      </c>
      <c r="F309" s="85">
        <f t="shared" si="10"/>
        <v>630.79999999999995</v>
      </c>
      <c r="G309" s="85">
        <f t="shared" si="10"/>
        <v>0.37</v>
      </c>
      <c r="H309" s="85">
        <f t="shared" si="10"/>
        <v>1.88</v>
      </c>
      <c r="I309" s="85">
        <f t="shared" si="10"/>
        <v>42.74</v>
      </c>
      <c r="J309" s="85">
        <f t="shared" si="10"/>
        <v>1.51</v>
      </c>
      <c r="K309" s="85">
        <f t="shared" si="10"/>
        <v>682.6</v>
      </c>
      <c r="L309" s="85">
        <f t="shared" si="10"/>
        <v>574.20000000000005</v>
      </c>
      <c r="M309" s="85">
        <f t="shared" si="10"/>
        <v>311.32</v>
      </c>
      <c r="N309" s="85">
        <f t="shared" si="10"/>
        <v>5.04</v>
      </c>
      <c r="O309" s="160">
        <f t="shared" si="10"/>
        <v>4.95</v>
      </c>
    </row>
    <row r="310" spans="2:15" ht="15.75" x14ac:dyDescent="0.25">
      <c r="B310" s="68" t="s">
        <v>20</v>
      </c>
      <c r="C310" s="71">
        <f t="shared" ref="C310:O310" si="11">SUM(D56)</f>
        <v>22.08</v>
      </c>
      <c r="D310" s="71">
        <f t="shared" si="11"/>
        <v>21.959999999999997</v>
      </c>
      <c r="E310" s="71">
        <f t="shared" si="11"/>
        <v>70.16</v>
      </c>
      <c r="F310" s="71">
        <f t="shared" si="11"/>
        <v>619</v>
      </c>
      <c r="G310" s="71">
        <f t="shared" si="11"/>
        <v>0.31999999999999995</v>
      </c>
      <c r="H310" s="71">
        <f t="shared" si="11"/>
        <v>25.9</v>
      </c>
      <c r="I310" s="71">
        <f t="shared" si="11"/>
        <v>65</v>
      </c>
      <c r="J310" s="71">
        <f t="shared" si="11"/>
        <v>4.66</v>
      </c>
      <c r="K310" s="71">
        <f t="shared" si="11"/>
        <v>140.75</v>
      </c>
      <c r="L310" s="71">
        <f t="shared" si="11"/>
        <v>273.20000000000005</v>
      </c>
      <c r="M310" s="71">
        <f t="shared" si="11"/>
        <v>72.099999999999994</v>
      </c>
      <c r="N310" s="71">
        <f t="shared" si="11"/>
        <v>7.11</v>
      </c>
      <c r="O310" s="71">
        <f t="shared" si="11"/>
        <v>5.5</v>
      </c>
    </row>
    <row r="311" spans="2:15" ht="15.75" x14ac:dyDescent="0.25">
      <c r="B311" s="68" t="s">
        <v>70</v>
      </c>
      <c r="C311" s="71">
        <f t="shared" ref="C311:O311" si="12">SUM(D87)</f>
        <v>21.62</v>
      </c>
      <c r="D311" s="71">
        <f t="shared" si="12"/>
        <v>20.439999999999998</v>
      </c>
      <c r="E311" s="71">
        <f t="shared" si="12"/>
        <v>61.16</v>
      </c>
      <c r="F311" s="71">
        <f t="shared" si="12"/>
        <v>517.5</v>
      </c>
      <c r="G311" s="71">
        <f t="shared" si="12"/>
        <v>0.26</v>
      </c>
      <c r="H311" s="71">
        <f t="shared" si="12"/>
        <v>36.11</v>
      </c>
      <c r="I311" s="71">
        <f t="shared" si="12"/>
        <v>37.97</v>
      </c>
      <c r="J311" s="71">
        <f t="shared" si="12"/>
        <v>3.8700000000000006</v>
      </c>
      <c r="K311" s="71">
        <f t="shared" si="12"/>
        <v>124.83000000000001</v>
      </c>
      <c r="L311" s="71">
        <f t="shared" si="12"/>
        <v>301.36</v>
      </c>
      <c r="M311" s="71">
        <f t="shared" si="12"/>
        <v>98.75</v>
      </c>
      <c r="N311" s="71">
        <f t="shared" si="12"/>
        <v>8.68</v>
      </c>
      <c r="O311" s="71">
        <f t="shared" si="12"/>
        <v>4.0999999999999996</v>
      </c>
    </row>
    <row r="312" spans="2:15" ht="15.75" x14ac:dyDescent="0.25">
      <c r="B312" s="68" t="s">
        <v>25</v>
      </c>
      <c r="C312" s="86">
        <f t="shared" ref="C312:O312" si="13">SUM(D122)</f>
        <v>23.119999999999997</v>
      </c>
      <c r="D312" s="86">
        <f t="shared" si="13"/>
        <v>25.759999999999994</v>
      </c>
      <c r="E312" s="86">
        <f t="shared" si="13"/>
        <v>53.459999999999994</v>
      </c>
      <c r="F312" s="86">
        <f t="shared" si="13"/>
        <v>592.07000000000005</v>
      </c>
      <c r="G312" s="86">
        <f t="shared" si="13"/>
        <v>0.25</v>
      </c>
      <c r="H312" s="86">
        <f t="shared" si="13"/>
        <v>43.95</v>
      </c>
      <c r="I312" s="86">
        <f t="shared" si="13"/>
        <v>104.99</v>
      </c>
      <c r="J312" s="86">
        <f t="shared" si="13"/>
        <v>3.81</v>
      </c>
      <c r="K312" s="86">
        <f t="shared" si="13"/>
        <v>125.6</v>
      </c>
      <c r="L312" s="86">
        <f t="shared" si="13"/>
        <v>310.62</v>
      </c>
      <c r="M312" s="86">
        <f t="shared" si="13"/>
        <v>83.31</v>
      </c>
      <c r="N312" s="86">
        <f t="shared" si="13"/>
        <v>7.7600000000000007</v>
      </c>
      <c r="O312" s="159">
        <f t="shared" si="13"/>
        <v>4.3</v>
      </c>
    </row>
    <row r="313" spans="2:15" ht="15.75" x14ac:dyDescent="0.25">
      <c r="B313" s="68" t="s">
        <v>27</v>
      </c>
      <c r="C313" s="71">
        <f t="shared" ref="C313:O313" si="14">SUM(D149)</f>
        <v>23.660000000000004</v>
      </c>
      <c r="D313" s="71">
        <f t="shared" si="14"/>
        <v>19.11</v>
      </c>
      <c r="E313" s="71">
        <f t="shared" si="14"/>
        <v>56.16</v>
      </c>
      <c r="F313" s="71">
        <f t="shared" si="14"/>
        <v>494</v>
      </c>
      <c r="G313" s="71">
        <f t="shared" si="14"/>
        <v>0.33999999999999997</v>
      </c>
      <c r="H313" s="71">
        <f t="shared" si="14"/>
        <v>25.94</v>
      </c>
      <c r="I313" s="71">
        <f t="shared" si="14"/>
        <v>22.509999999999998</v>
      </c>
      <c r="J313" s="71">
        <f t="shared" si="14"/>
        <v>3.7800000000000007</v>
      </c>
      <c r="K313" s="71">
        <f t="shared" si="14"/>
        <v>104.21000000000001</v>
      </c>
      <c r="L313" s="71">
        <f t="shared" si="14"/>
        <v>117.05</v>
      </c>
      <c r="M313" s="71">
        <f t="shared" si="14"/>
        <v>44</v>
      </c>
      <c r="N313" s="71">
        <f t="shared" si="14"/>
        <v>3.7199999999999998</v>
      </c>
      <c r="O313" s="71">
        <f t="shared" si="14"/>
        <v>4.3</v>
      </c>
    </row>
    <row r="314" spans="2:15" ht="15.75" x14ac:dyDescent="0.25">
      <c r="B314" s="68" t="s">
        <v>30</v>
      </c>
      <c r="C314" s="71">
        <f t="shared" ref="C314:O314" si="15">SUM(D177)</f>
        <v>24.72</v>
      </c>
      <c r="D314" s="71">
        <f t="shared" si="15"/>
        <v>26.64</v>
      </c>
      <c r="E314" s="71">
        <f t="shared" si="15"/>
        <v>43.7</v>
      </c>
      <c r="F314" s="71">
        <f t="shared" si="15"/>
        <v>575.4</v>
      </c>
      <c r="G314" s="71">
        <f t="shared" si="15"/>
        <v>0.24000000000000002</v>
      </c>
      <c r="H314" s="71">
        <f t="shared" si="15"/>
        <v>229.5</v>
      </c>
      <c r="I314" s="71">
        <f t="shared" si="15"/>
        <v>128.07</v>
      </c>
      <c r="J314" s="71">
        <f t="shared" si="15"/>
        <v>4.2200000000000006</v>
      </c>
      <c r="K314" s="71">
        <f t="shared" si="15"/>
        <v>95.9</v>
      </c>
      <c r="L314" s="71">
        <f t="shared" si="15"/>
        <v>334.65000000000003</v>
      </c>
      <c r="M314" s="71">
        <f t="shared" si="15"/>
        <v>89.699999999999989</v>
      </c>
      <c r="N314" s="71">
        <f t="shared" si="15"/>
        <v>5.78</v>
      </c>
      <c r="O314" s="71">
        <f t="shared" si="15"/>
        <v>3.5</v>
      </c>
    </row>
    <row r="315" spans="2:15" ht="15.75" x14ac:dyDescent="0.25">
      <c r="B315" s="68" t="s">
        <v>31</v>
      </c>
      <c r="C315" s="71">
        <f t="shared" ref="C315:O315" si="16">SUM(D212)</f>
        <v>15.08</v>
      </c>
      <c r="D315" s="71">
        <f t="shared" si="16"/>
        <v>27.520000000000003</v>
      </c>
      <c r="E315" s="71">
        <f t="shared" si="16"/>
        <v>50.36</v>
      </c>
      <c r="F315" s="71">
        <f t="shared" si="16"/>
        <v>502.9</v>
      </c>
      <c r="G315" s="71">
        <f t="shared" si="16"/>
        <v>0.21000000000000002</v>
      </c>
      <c r="H315" s="71">
        <f t="shared" si="16"/>
        <v>43.45</v>
      </c>
      <c r="I315" s="71">
        <f t="shared" si="16"/>
        <v>140.76999999999998</v>
      </c>
      <c r="J315" s="71">
        <f t="shared" si="16"/>
        <v>3.62</v>
      </c>
      <c r="K315" s="71">
        <f t="shared" si="16"/>
        <v>151.47</v>
      </c>
      <c r="L315" s="71">
        <f t="shared" si="16"/>
        <v>237.99</v>
      </c>
      <c r="M315" s="71">
        <f t="shared" si="16"/>
        <v>92.25</v>
      </c>
      <c r="N315" s="71">
        <f t="shared" si="16"/>
        <v>2.73</v>
      </c>
      <c r="O315" s="71">
        <f t="shared" si="16"/>
        <v>3.45</v>
      </c>
    </row>
    <row r="316" spans="2:15" ht="15.75" x14ac:dyDescent="0.25">
      <c r="B316" s="68" t="s">
        <v>33</v>
      </c>
      <c r="C316" s="70">
        <f t="shared" ref="C316:O316" si="17">SUM(D246)</f>
        <v>21.08</v>
      </c>
      <c r="D316" s="70">
        <f t="shared" si="17"/>
        <v>18.48</v>
      </c>
      <c r="E316" s="70">
        <f t="shared" si="17"/>
        <v>63.64</v>
      </c>
      <c r="F316" s="70">
        <f t="shared" si="17"/>
        <v>509.4</v>
      </c>
      <c r="G316" s="70">
        <f t="shared" si="17"/>
        <v>0.33999999999999997</v>
      </c>
      <c r="H316" s="70">
        <f t="shared" si="17"/>
        <v>50</v>
      </c>
      <c r="I316" s="70">
        <f t="shared" si="17"/>
        <v>42.800000000000004</v>
      </c>
      <c r="J316" s="70">
        <f t="shared" si="17"/>
        <v>3.97</v>
      </c>
      <c r="K316" s="70">
        <f t="shared" si="17"/>
        <v>129.5</v>
      </c>
      <c r="L316" s="70">
        <f t="shared" si="17"/>
        <v>324.8</v>
      </c>
      <c r="M316" s="70">
        <f t="shared" si="17"/>
        <v>95.5</v>
      </c>
      <c r="N316" s="70">
        <f t="shared" si="17"/>
        <v>6.71</v>
      </c>
      <c r="O316" s="70">
        <f t="shared" si="17"/>
        <v>4.8</v>
      </c>
    </row>
    <row r="317" spans="2:15" ht="15.75" x14ac:dyDescent="0.25">
      <c r="B317" s="68" t="s">
        <v>74</v>
      </c>
      <c r="C317" s="70">
        <f>SUM(D272)</f>
        <v>23.17</v>
      </c>
      <c r="D317" s="70">
        <f t="shared" ref="D317:O317" si="18">SUM(E272)</f>
        <v>17.7</v>
      </c>
      <c r="E317" s="70">
        <f t="shared" si="18"/>
        <v>44.72</v>
      </c>
      <c r="F317" s="70">
        <f t="shared" si="18"/>
        <v>499.27</v>
      </c>
      <c r="G317" s="70">
        <f t="shared" si="18"/>
        <v>0.18</v>
      </c>
      <c r="H317" s="70">
        <f t="shared" si="18"/>
        <v>2.39</v>
      </c>
      <c r="I317" s="70">
        <f t="shared" si="18"/>
        <v>20.95</v>
      </c>
      <c r="J317" s="70">
        <f t="shared" si="18"/>
        <v>1.36</v>
      </c>
      <c r="K317" s="70">
        <f t="shared" si="18"/>
        <v>293.89999999999998</v>
      </c>
      <c r="L317" s="70">
        <f t="shared" si="18"/>
        <v>386.42</v>
      </c>
      <c r="M317" s="70">
        <f t="shared" si="18"/>
        <v>61.29</v>
      </c>
      <c r="N317" s="70">
        <f t="shared" si="18"/>
        <v>2.66</v>
      </c>
      <c r="O317" s="160">
        <f t="shared" si="18"/>
        <v>3.76</v>
      </c>
    </row>
    <row r="318" spans="2:15" ht="15.75" x14ac:dyDescent="0.25">
      <c r="B318" s="68" t="s">
        <v>40</v>
      </c>
      <c r="C318" s="70">
        <f>SUM(D300)</f>
        <v>21.68</v>
      </c>
      <c r="D318" s="70">
        <f t="shared" ref="D318:O318" si="19">SUM(E300)</f>
        <v>16.240000000000002</v>
      </c>
      <c r="E318" s="70">
        <f t="shared" si="19"/>
        <v>52.05</v>
      </c>
      <c r="F318" s="70">
        <f t="shared" si="19"/>
        <v>447.71999999999997</v>
      </c>
      <c r="G318" s="70">
        <f t="shared" si="19"/>
        <v>0.48</v>
      </c>
      <c r="H318" s="70">
        <f t="shared" si="19"/>
        <v>85.4</v>
      </c>
      <c r="I318" s="70">
        <f t="shared" si="19"/>
        <v>34.69</v>
      </c>
      <c r="J318" s="70">
        <f t="shared" si="19"/>
        <v>18.14</v>
      </c>
      <c r="K318" s="70">
        <f t="shared" si="19"/>
        <v>81.06</v>
      </c>
      <c r="L318" s="70">
        <f t="shared" si="19"/>
        <v>406.07</v>
      </c>
      <c r="M318" s="70">
        <f t="shared" si="19"/>
        <v>79.31</v>
      </c>
      <c r="N318" s="70">
        <f t="shared" si="19"/>
        <v>8.15</v>
      </c>
      <c r="O318" s="70">
        <f t="shared" si="19"/>
        <v>4.0999999999999996</v>
      </c>
    </row>
    <row r="319" spans="2:15" ht="15.75" x14ac:dyDescent="0.25">
      <c r="B319" s="72" t="s">
        <v>154</v>
      </c>
      <c r="C319" s="73">
        <f>SUM(C309:C318)</f>
        <v>219.84000000000003</v>
      </c>
      <c r="D319" s="73">
        <f t="shared" ref="D319:O319" si="20">SUM(D309:D318)</f>
        <v>220.27999999999997</v>
      </c>
      <c r="E319" s="73">
        <f t="shared" si="20"/>
        <v>554.84999999999991</v>
      </c>
      <c r="F319" s="73">
        <f t="shared" si="20"/>
        <v>5388.06</v>
      </c>
      <c r="G319" s="74">
        <f t="shared" si="20"/>
        <v>2.99</v>
      </c>
      <c r="H319" s="73">
        <f t="shared" si="20"/>
        <v>544.52</v>
      </c>
      <c r="I319" s="74">
        <f t="shared" si="20"/>
        <v>640.49</v>
      </c>
      <c r="J319" s="74">
        <f t="shared" si="20"/>
        <v>48.94</v>
      </c>
      <c r="K319" s="73">
        <f t="shared" si="20"/>
        <v>1929.8200000000002</v>
      </c>
      <c r="L319" s="73">
        <f t="shared" si="20"/>
        <v>3266.3600000000006</v>
      </c>
      <c r="M319" s="73">
        <f t="shared" si="20"/>
        <v>1027.53</v>
      </c>
      <c r="N319" s="73">
        <f t="shared" si="20"/>
        <v>58.339999999999996</v>
      </c>
      <c r="O319" s="73">
        <f t="shared" si="20"/>
        <v>42.76</v>
      </c>
    </row>
    <row r="320" spans="2:15" ht="15.75" x14ac:dyDescent="0.25">
      <c r="B320" s="72" t="s">
        <v>155</v>
      </c>
      <c r="C320" s="75">
        <f>C319/10</f>
        <v>21.984000000000002</v>
      </c>
      <c r="D320" s="75">
        <f t="shared" ref="D320:O320" si="21">D319/10</f>
        <v>22.027999999999999</v>
      </c>
      <c r="E320" s="75">
        <f t="shared" si="21"/>
        <v>55.484999999999992</v>
      </c>
      <c r="F320" s="75">
        <f t="shared" si="21"/>
        <v>538.80600000000004</v>
      </c>
      <c r="G320" s="75">
        <f t="shared" si="21"/>
        <v>0.29900000000000004</v>
      </c>
      <c r="H320" s="75">
        <f t="shared" si="21"/>
        <v>54.451999999999998</v>
      </c>
      <c r="I320" s="75">
        <f t="shared" si="21"/>
        <v>64.049000000000007</v>
      </c>
      <c r="J320" s="75">
        <f t="shared" si="21"/>
        <v>4.8940000000000001</v>
      </c>
      <c r="K320" s="75">
        <f t="shared" si="21"/>
        <v>192.98200000000003</v>
      </c>
      <c r="L320" s="75">
        <f t="shared" si="21"/>
        <v>326.63600000000008</v>
      </c>
      <c r="M320" s="75">
        <f t="shared" si="21"/>
        <v>102.753</v>
      </c>
      <c r="N320" s="75">
        <f t="shared" si="21"/>
        <v>5.8339999999999996</v>
      </c>
      <c r="O320" s="75">
        <f t="shared" si="21"/>
        <v>4.2759999999999998</v>
      </c>
    </row>
    <row r="321" spans="2:15" ht="15.75" x14ac:dyDescent="0.25">
      <c r="B321" s="76" t="s">
        <v>156</v>
      </c>
      <c r="C321" s="77">
        <v>17.3</v>
      </c>
      <c r="D321" s="77">
        <v>17.8</v>
      </c>
      <c r="E321" s="77">
        <v>72.900000000000006</v>
      </c>
      <c r="F321" s="77">
        <v>528.75</v>
      </c>
      <c r="G321" s="77">
        <v>0.3</v>
      </c>
      <c r="H321" s="77">
        <v>15</v>
      </c>
      <c r="I321" s="77">
        <v>17.5</v>
      </c>
      <c r="J321" s="77"/>
      <c r="K321" s="77">
        <v>275</v>
      </c>
      <c r="L321" s="77">
        <v>275</v>
      </c>
      <c r="M321" s="77">
        <v>62.5</v>
      </c>
      <c r="N321" s="77">
        <v>3</v>
      </c>
      <c r="O321" s="157">
        <v>4.25</v>
      </c>
    </row>
    <row r="322" spans="2:15" ht="15.75" x14ac:dyDescent="0.25">
      <c r="B322" s="72" t="s">
        <v>157</v>
      </c>
      <c r="C322" s="75">
        <f>C320*100/C321</f>
        <v>127.07514450867052</v>
      </c>
      <c r="D322" s="75">
        <f t="shared" ref="D322:O322" si="22">D320*100/D321</f>
        <v>123.75280898876403</v>
      </c>
      <c r="E322" s="75">
        <f t="shared" si="22"/>
        <v>76.111111111111086</v>
      </c>
      <c r="F322" s="75">
        <f t="shared" si="22"/>
        <v>101.90184397163122</v>
      </c>
      <c r="G322" s="75">
        <f t="shared" si="22"/>
        <v>99.666666666666686</v>
      </c>
      <c r="H322" s="75">
        <f t="shared" si="22"/>
        <v>363.01333333333332</v>
      </c>
      <c r="I322" s="78">
        <f t="shared" si="22"/>
        <v>365.99428571428575</v>
      </c>
      <c r="J322" s="79"/>
      <c r="K322" s="75">
        <f t="shared" si="22"/>
        <v>70.175272727272741</v>
      </c>
      <c r="L322" s="75">
        <f t="shared" si="22"/>
        <v>118.77672727272731</v>
      </c>
      <c r="M322" s="75">
        <f t="shared" si="22"/>
        <v>164.40479999999999</v>
      </c>
      <c r="N322" s="79">
        <f t="shared" si="22"/>
        <v>194.46666666666667</v>
      </c>
      <c r="O322" s="79">
        <f t="shared" si="22"/>
        <v>100.61176470588235</v>
      </c>
    </row>
  </sheetData>
  <mergeCells count="115">
    <mergeCell ref="AG154:AG155"/>
    <mergeCell ref="AG182:AG183"/>
    <mergeCell ref="O307:O308"/>
    <mergeCell ref="C304:I304"/>
    <mergeCell ref="C307:E307"/>
    <mergeCell ref="F307:F308"/>
    <mergeCell ref="G307:J307"/>
    <mergeCell ref="K307:N307"/>
    <mergeCell ref="A275:O275"/>
    <mergeCell ref="A277:A278"/>
    <mergeCell ref="B277:B278"/>
    <mergeCell ref="C277:C278"/>
    <mergeCell ref="D277:F277"/>
    <mergeCell ref="G277:G278"/>
    <mergeCell ref="H277:K277"/>
    <mergeCell ref="L277:O277"/>
    <mergeCell ref="A249:O249"/>
    <mergeCell ref="A251:A252"/>
    <mergeCell ref="B251:B252"/>
    <mergeCell ref="C251:C252"/>
    <mergeCell ref="D251:F251"/>
    <mergeCell ref="G251:G252"/>
    <mergeCell ref="H251:K251"/>
    <mergeCell ref="L251:O251"/>
    <mergeCell ref="A215:O215"/>
    <mergeCell ref="A217:A218"/>
    <mergeCell ref="B217:B218"/>
    <mergeCell ref="C217:C218"/>
    <mergeCell ref="D217:F217"/>
    <mergeCell ref="G217:G218"/>
    <mergeCell ref="H217:K217"/>
    <mergeCell ref="L217:O217"/>
    <mergeCell ref="R182:R183"/>
    <mergeCell ref="E170:E171"/>
    <mergeCell ref="A180:O180"/>
    <mergeCell ref="R180:AF180"/>
    <mergeCell ref="A182:A183"/>
    <mergeCell ref="B182:B183"/>
    <mergeCell ref="C182:C183"/>
    <mergeCell ref="D182:F182"/>
    <mergeCell ref="G182:G183"/>
    <mergeCell ref="H182:K182"/>
    <mergeCell ref="L182:O182"/>
    <mergeCell ref="AC182:AF182"/>
    <mergeCell ref="S182:S183"/>
    <mergeCell ref="T182:T183"/>
    <mergeCell ref="U182:W182"/>
    <mergeCell ref="X182:X183"/>
    <mergeCell ref="Y182:AB182"/>
    <mergeCell ref="S154:S155"/>
    <mergeCell ref="T154:T155"/>
    <mergeCell ref="U154:W154"/>
    <mergeCell ref="X154:X155"/>
    <mergeCell ref="Y154:AB154"/>
    <mergeCell ref="AC154:AF154"/>
    <mergeCell ref="A152:O152"/>
    <mergeCell ref="R152:AF152"/>
    <mergeCell ref="A154:A155"/>
    <mergeCell ref="B154:B155"/>
    <mergeCell ref="C154:C155"/>
    <mergeCell ref="D154:F154"/>
    <mergeCell ref="G154:G155"/>
    <mergeCell ref="H154:K154"/>
    <mergeCell ref="L154:O154"/>
    <mergeCell ref="R154:R155"/>
    <mergeCell ref="A125:O125"/>
    <mergeCell ref="A127:A128"/>
    <mergeCell ref="B127:B128"/>
    <mergeCell ref="C127:C128"/>
    <mergeCell ref="D127:F127"/>
    <mergeCell ref="G127:G128"/>
    <mergeCell ref="H127:K127"/>
    <mergeCell ref="L127:O127"/>
    <mergeCell ref="A91:O91"/>
    <mergeCell ref="A93:A94"/>
    <mergeCell ref="B93:B94"/>
    <mergeCell ref="C93:C94"/>
    <mergeCell ref="D93:F93"/>
    <mergeCell ref="G93:G94"/>
    <mergeCell ref="H93:K93"/>
    <mergeCell ref="L93:O93"/>
    <mergeCell ref="A59:O59"/>
    <mergeCell ref="A61:A62"/>
    <mergeCell ref="B61:B62"/>
    <mergeCell ref="C61:C62"/>
    <mergeCell ref="D61:F61"/>
    <mergeCell ref="G61:G62"/>
    <mergeCell ref="H61:K61"/>
    <mergeCell ref="L61:O61"/>
    <mergeCell ref="A29:O29"/>
    <mergeCell ref="A31:A32"/>
    <mergeCell ref="B31:B32"/>
    <mergeCell ref="C31:C32"/>
    <mergeCell ref="D31:F31"/>
    <mergeCell ref="G31:G32"/>
    <mergeCell ref="H31:K31"/>
    <mergeCell ref="L31:O31"/>
    <mergeCell ref="A1:O1"/>
    <mergeCell ref="A2:O2"/>
    <mergeCell ref="A4:A5"/>
    <mergeCell ref="B4:B5"/>
    <mergeCell ref="C4:C5"/>
    <mergeCell ref="D4:F4"/>
    <mergeCell ref="G4:G5"/>
    <mergeCell ref="H4:K4"/>
    <mergeCell ref="L4:O4"/>
    <mergeCell ref="P4:P5"/>
    <mergeCell ref="P31:P32"/>
    <mergeCell ref="P61:P62"/>
    <mergeCell ref="P127:P128"/>
    <mergeCell ref="P154:P155"/>
    <mergeCell ref="P182:P183"/>
    <mergeCell ref="P217:P218"/>
    <mergeCell ref="P250:P251"/>
    <mergeCell ref="P277:P278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54"/>
  <sheetViews>
    <sheetView tabSelected="1" zoomScaleSheetLayoutView="100" workbookViewId="0">
      <selection activeCell="C336" sqref="C336:I33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  <col min="19" max="19" width="9.5703125" customWidth="1"/>
  </cols>
  <sheetData>
    <row r="1" spans="1:16" x14ac:dyDescent="0.25">
      <c r="A1" s="218" t="s">
        <v>17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150"/>
    </row>
    <row r="2" spans="1:16" ht="15.75" x14ac:dyDescent="0.25">
      <c r="A2" s="2"/>
      <c r="B2" s="1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60" customHeight="1" x14ac:dyDescent="0.25">
      <c r="A3" s="219" t="s">
        <v>0</v>
      </c>
      <c r="B3" s="219" t="s">
        <v>1</v>
      </c>
      <c r="C3" s="219" t="s">
        <v>2</v>
      </c>
      <c r="D3" s="221" t="s">
        <v>3</v>
      </c>
      <c r="E3" s="222"/>
      <c r="F3" s="223"/>
      <c r="G3" s="219" t="s">
        <v>7</v>
      </c>
      <c r="H3" s="221" t="s">
        <v>8</v>
      </c>
      <c r="I3" s="222"/>
      <c r="J3" s="222"/>
      <c r="K3" s="223"/>
      <c r="L3" s="221" t="s">
        <v>12</v>
      </c>
      <c r="M3" s="222"/>
      <c r="N3" s="222"/>
      <c r="O3" s="223"/>
      <c r="P3" s="212" t="s">
        <v>196</v>
      </c>
    </row>
    <row r="4" spans="1:16" ht="15.75" x14ac:dyDescent="0.25">
      <c r="A4" s="220"/>
      <c r="B4" s="220"/>
      <c r="C4" s="220"/>
      <c r="D4" s="4" t="s">
        <v>4</v>
      </c>
      <c r="E4" s="4" t="s">
        <v>5</v>
      </c>
      <c r="F4" s="4" t="s">
        <v>6</v>
      </c>
      <c r="G4" s="220"/>
      <c r="H4" s="4" t="s">
        <v>9</v>
      </c>
      <c r="I4" s="4" t="s">
        <v>10</v>
      </c>
      <c r="J4" s="4" t="s">
        <v>11</v>
      </c>
      <c r="K4" s="4" t="s">
        <v>18</v>
      </c>
      <c r="L4" s="4" t="s">
        <v>13</v>
      </c>
      <c r="M4" s="4" t="s">
        <v>14</v>
      </c>
      <c r="N4" s="4" t="s">
        <v>15</v>
      </c>
      <c r="O4" s="4" t="s">
        <v>16</v>
      </c>
      <c r="P4" s="213"/>
    </row>
    <row r="5" spans="1:16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/>
    </row>
    <row r="6" spans="1:16" ht="15.75" x14ac:dyDescent="0.25">
      <c r="A6" s="135" t="s">
        <v>160</v>
      </c>
      <c r="B6" s="92" t="s">
        <v>71</v>
      </c>
      <c r="C6" s="116">
        <v>30</v>
      </c>
      <c r="D6" s="116">
        <v>6.9</v>
      </c>
      <c r="E6" s="116">
        <v>8.6999999999999993</v>
      </c>
      <c r="F6" s="116">
        <v>0</v>
      </c>
      <c r="G6" s="116">
        <v>108</v>
      </c>
      <c r="H6" s="116">
        <v>0.01</v>
      </c>
      <c r="I6" s="116">
        <v>0.48</v>
      </c>
      <c r="J6" s="116">
        <v>0.13</v>
      </c>
      <c r="K6" s="116">
        <v>0.05</v>
      </c>
      <c r="L6" s="116">
        <v>300</v>
      </c>
      <c r="M6" s="116">
        <v>162</v>
      </c>
      <c r="N6" s="116">
        <v>15</v>
      </c>
      <c r="O6" s="116">
        <v>0.33</v>
      </c>
      <c r="P6" s="116">
        <v>0</v>
      </c>
    </row>
    <row r="7" spans="1:16" ht="15.75" x14ac:dyDescent="0.25">
      <c r="A7" s="136"/>
      <c r="B7" s="14"/>
      <c r="C7" s="43"/>
      <c r="D7" s="43"/>
      <c r="E7" s="43"/>
      <c r="F7" s="43"/>
      <c r="G7" s="43"/>
      <c r="H7" s="43"/>
      <c r="I7" s="43"/>
      <c r="J7" s="43"/>
      <c r="K7" s="46"/>
      <c r="L7" s="46"/>
      <c r="M7" s="46"/>
      <c r="N7" s="46"/>
      <c r="O7" s="46"/>
      <c r="P7" s="46"/>
    </row>
    <row r="8" spans="1:16" ht="15.75" x14ac:dyDescent="0.25">
      <c r="A8" s="135" t="s">
        <v>161</v>
      </c>
      <c r="B8" s="117" t="s">
        <v>72</v>
      </c>
      <c r="C8" s="118">
        <v>5</v>
      </c>
      <c r="D8" s="118">
        <v>0.03</v>
      </c>
      <c r="E8" s="118">
        <v>4.13</v>
      </c>
      <c r="F8" s="118">
        <v>0.04</v>
      </c>
      <c r="G8" s="118">
        <v>37.4</v>
      </c>
      <c r="H8" s="118"/>
      <c r="I8" s="118"/>
      <c r="J8" s="118">
        <v>0.05</v>
      </c>
      <c r="K8" s="116">
        <v>0.01</v>
      </c>
      <c r="L8" s="116">
        <v>0.6</v>
      </c>
      <c r="M8" s="116">
        <v>0.95</v>
      </c>
      <c r="N8" s="116">
        <v>0.02</v>
      </c>
      <c r="O8" s="116">
        <v>0.01</v>
      </c>
      <c r="P8" s="116">
        <v>0</v>
      </c>
    </row>
    <row r="9" spans="1:16" ht="15.75" x14ac:dyDescent="0.25">
      <c r="A9" s="136"/>
      <c r="B9" s="14"/>
      <c r="C9" s="43"/>
      <c r="D9" s="43"/>
      <c r="E9" s="43"/>
      <c r="F9" s="43"/>
      <c r="G9" s="43"/>
      <c r="H9" s="43"/>
      <c r="I9" s="43"/>
      <c r="J9" s="43"/>
      <c r="K9" s="46"/>
      <c r="L9" s="46"/>
      <c r="M9" s="46"/>
      <c r="N9" s="46"/>
      <c r="O9" s="46"/>
      <c r="P9" s="46"/>
    </row>
    <row r="10" spans="1:16" ht="15.75" x14ac:dyDescent="0.25">
      <c r="A10" s="135" t="s">
        <v>162</v>
      </c>
      <c r="B10" s="92" t="s">
        <v>111</v>
      </c>
      <c r="C10" s="116">
        <v>200</v>
      </c>
      <c r="D10" s="116">
        <v>8.4</v>
      </c>
      <c r="E10" s="116">
        <v>11.5</v>
      </c>
      <c r="F10" s="116">
        <v>38.799999999999997</v>
      </c>
      <c r="G10" s="116">
        <v>292.10000000000002</v>
      </c>
      <c r="H10" s="116">
        <v>0.24</v>
      </c>
      <c r="I10" s="116">
        <v>0</v>
      </c>
      <c r="J10" s="116">
        <v>42.5</v>
      </c>
      <c r="K10" s="116">
        <v>0.7</v>
      </c>
      <c r="L10" s="116">
        <v>129</v>
      </c>
      <c r="M10" s="116">
        <v>185</v>
      </c>
      <c r="N10" s="116">
        <v>58</v>
      </c>
      <c r="O10" s="116">
        <v>3</v>
      </c>
      <c r="P10" s="116">
        <v>3.2</v>
      </c>
    </row>
    <row r="11" spans="1:16" ht="15.75" x14ac:dyDescent="0.25">
      <c r="A11" s="136"/>
      <c r="B11" s="14" t="s">
        <v>50</v>
      </c>
      <c r="C11" s="43">
        <v>100</v>
      </c>
      <c r="D11" s="43"/>
      <c r="E11" s="43"/>
      <c r="F11" s="43"/>
      <c r="G11" s="43"/>
      <c r="H11" s="43"/>
      <c r="I11" s="43"/>
      <c r="J11" s="43"/>
      <c r="K11" s="46"/>
      <c r="L11" s="46"/>
      <c r="M11" s="46"/>
      <c r="N11" s="46"/>
      <c r="O11" s="46"/>
      <c r="P11" s="46"/>
    </row>
    <row r="12" spans="1:16" ht="15.75" x14ac:dyDescent="0.25">
      <c r="A12" s="136"/>
      <c r="B12" s="14" t="s">
        <v>52</v>
      </c>
      <c r="C12" s="43">
        <v>6</v>
      </c>
      <c r="D12" s="43"/>
      <c r="E12" s="43"/>
      <c r="F12" s="43"/>
      <c r="G12" s="43"/>
      <c r="H12" s="43"/>
      <c r="I12" s="43"/>
      <c r="J12" s="43"/>
      <c r="K12" s="46"/>
      <c r="L12" s="46"/>
      <c r="M12" s="46"/>
      <c r="N12" s="46"/>
      <c r="O12" s="46"/>
      <c r="P12" s="46"/>
    </row>
    <row r="13" spans="1:16" ht="15.75" x14ac:dyDescent="0.25">
      <c r="A13" s="136"/>
      <c r="B13" s="14" t="s">
        <v>23</v>
      </c>
      <c r="C13" s="43">
        <v>5</v>
      </c>
      <c r="D13" s="43"/>
      <c r="E13" s="43"/>
      <c r="F13" s="43"/>
      <c r="G13" s="43"/>
      <c r="H13" s="43"/>
      <c r="I13" s="43"/>
      <c r="J13" s="43"/>
      <c r="K13" s="46"/>
      <c r="L13" s="46"/>
      <c r="M13" s="46"/>
      <c r="N13" s="46"/>
      <c r="O13" s="46"/>
      <c r="P13" s="46"/>
    </row>
    <row r="14" spans="1:16" ht="15.75" x14ac:dyDescent="0.25">
      <c r="A14" s="136"/>
      <c r="B14" s="14" t="s">
        <v>42</v>
      </c>
      <c r="C14" s="43">
        <v>1</v>
      </c>
      <c r="D14" s="43"/>
      <c r="E14" s="43"/>
      <c r="F14" s="43"/>
      <c r="G14" s="43"/>
      <c r="H14" s="43"/>
      <c r="I14" s="43"/>
      <c r="J14" s="43"/>
      <c r="K14" s="46"/>
      <c r="L14" s="46"/>
      <c r="M14" s="46"/>
      <c r="N14" s="46"/>
      <c r="O14" s="46"/>
      <c r="P14" s="46"/>
    </row>
    <row r="15" spans="1:16" ht="15.75" x14ac:dyDescent="0.25">
      <c r="A15" s="136"/>
      <c r="B15" s="14" t="s">
        <v>75</v>
      </c>
      <c r="C15" s="43">
        <v>50</v>
      </c>
      <c r="D15" s="43"/>
      <c r="E15" s="43"/>
      <c r="F15" s="43"/>
      <c r="G15" s="43"/>
      <c r="H15" s="43"/>
      <c r="I15" s="43"/>
      <c r="J15" s="43"/>
      <c r="K15" s="46"/>
      <c r="L15" s="46"/>
      <c r="M15" s="46"/>
      <c r="N15" s="46"/>
      <c r="O15" s="46"/>
      <c r="P15" s="46"/>
    </row>
    <row r="16" spans="1:16" ht="15.75" x14ac:dyDescent="0.25">
      <c r="A16" s="140"/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</row>
    <row r="17" spans="1:16" ht="15.75" x14ac:dyDescent="0.25">
      <c r="A17" s="135" t="s">
        <v>163</v>
      </c>
      <c r="B17" s="92" t="s">
        <v>73</v>
      </c>
      <c r="C17" s="116">
        <v>200</v>
      </c>
      <c r="D17" s="116">
        <v>5.8</v>
      </c>
      <c r="E17" s="116">
        <v>1.8</v>
      </c>
      <c r="F17" s="116">
        <v>9</v>
      </c>
      <c r="G17" s="116">
        <v>82</v>
      </c>
      <c r="H17" s="116">
        <v>0.06</v>
      </c>
      <c r="I17" s="116">
        <v>1.4</v>
      </c>
      <c r="J17" s="116">
        <v>0.06</v>
      </c>
      <c r="K17" s="116">
        <v>0.28000000000000003</v>
      </c>
      <c r="L17" s="116">
        <v>240</v>
      </c>
      <c r="M17" s="116">
        <v>190</v>
      </c>
      <c r="N17" s="116">
        <v>228</v>
      </c>
      <c r="O17" s="116">
        <v>0.2</v>
      </c>
      <c r="P17" s="116">
        <v>0.75</v>
      </c>
    </row>
    <row r="18" spans="1:16" ht="15.75" x14ac:dyDescent="0.25">
      <c r="A18" s="136"/>
      <c r="B18" s="22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15.75" x14ac:dyDescent="0.25">
      <c r="A19" s="114" t="s">
        <v>175</v>
      </c>
      <c r="B19" s="94" t="s">
        <v>199</v>
      </c>
      <c r="C19" s="99">
        <v>200</v>
      </c>
      <c r="D19" s="99">
        <v>0.2</v>
      </c>
      <c r="E19" s="99">
        <v>0</v>
      </c>
      <c r="F19" s="99">
        <v>0.1</v>
      </c>
      <c r="G19" s="99">
        <v>53.4</v>
      </c>
      <c r="H19" s="99">
        <v>0.01</v>
      </c>
      <c r="I19" s="99">
        <v>0</v>
      </c>
      <c r="J19" s="99">
        <v>0</v>
      </c>
      <c r="K19" s="99">
        <v>0.06</v>
      </c>
      <c r="L19" s="99">
        <v>4</v>
      </c>
      <c r="M19" s="99">
        <v>7</v>
      </c>
      <c r="N19" s="99">
        <v>4</v>
      </c>
      <c r="O19" s="99">
        <v>1</v>
      </c>
      <c r="P19" s="99">
        <v>0</v>
      </c>
    </row>
    <row r="20" spans="1:16" ht="15.75" x14ac:dyDescent="0.25">
      <c r="A20" s="137"/>
      <c r="B20" s="14" t="s">
        <v>81</v>
      </c>
      <c r="C20" s="43">
        <v>1</v>
      </c>
      <c r="D20" s="43"/>
      <c r="E20" s="43"/>
      <c r="F20" s="43"/>
      <c r="G20" s="43"/>
      <c r="H20" s="43"/>
      <c r="I20" s="43"/>
      <c r="J20" s="48"/>
      <c r="K20" s="48"/>
      <c r="L20" s="48"/>
      <c r="M20" s="48"/>
      <c r="N20" s="48"/>
      <c r="O20" s="48"/>
      <c r="P20" s="48"/>
    </row>
    <row r="21" spans="1:16" ht="15.75" x14ac:dyDescent="0.25">
      <c r="A21" s="137"/>
      <c r="B21" s="23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16" ht="15.75" x14ac:dyDescent="0.25">
      <c r="A22" s="138" t="s">
        <v>164</v>
      </c>
      <c r="B22" s="94" t="s">
        <v>28</v>
      </c>
      <c r="C22" s="115">
        <v>30</v>
      </c>
      <c r="D22" s="115">
        <v>2.2799999999999998</v>
      </c>
      <c r="E22" s="115">
        <v>0.24</v>
      </c>
      <c r="F22" s="115">
        <v>14.58</v>
      </c>
      <c r="G22" s="115">
        <v>71.400000000000006</v>
      </c>
      <c r="H22" s="115">
        <v>0.01</v>
      </c>
      <c r="I22" s="115"/>
      <c r="J22" s="115">
        <v>0.03</v>
      </c>
      <c r="K22" s="115">
        <v>0.28000000000000003</v>
      </c>
      <c r="L22" s="115">
        <v>6</v>
      </c>
      <c r="M22" s="115">
        <v>19.5</v>
      </c>
      <c r="N22" s="115">
        <v>4.2</v>
      </c>
      <c r="O22" s="115">
        <v>0.33</v>
      </c>
      <c r="P22" s="115">
        <v>1.2</v>
      </c>
    </row>
    <row r="23" spans="1:16" ht="15.75" x14ac:dyDescent="0.25">
      <c r="A23" s="137"/>
      <c r="B23" s="14" t="s">
        <v>28</v>
      </c>
      <c r="C23" s="43"/>
      <c r="D23" s="43"/>
      <c r="E23" s="43"/>
      <c r="F23" s="43"/>
      <c r="G23" s="43"/>
      <c r="H23" s="43"/>
      <c r="I23" s="43"/>
      <c r="J23" s="43"/>
      <c r="K23" s="48"/>
      <c r="L23" s="48"/>
      <c r="M23" s="48"/>
      <c r="N23" s="48"/>
      <c r="O23" s="48"/>
      <c r="P23" s="48"/>
    </row>
    <row r="24" spans="1:16" ht="15.75" x14ac:dyDescent="0.25">
      <c r="A24" s="137"/>
      <c r="B24" s="9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</row>
    <row r="25" spans="1:16" ht="15.75" x14ac:dyDescent="0.25">
      <c r="A25" s="138"/>
      <c r="B25" s="94" t="s">
        <v>19</v>
      </c>
      <c r="C25" s="99"/>
      <c r="D25" s="99">
        <f t="shared" ref="D25:P25" si="0">SUM(D6+D8+D10+D17+D19+D22)</f>
        <v>23.610000000000003</v>
      </c>
      <c r="E25" s="99">
        <f t="shared" si="0"/>
        <v>26.369999999999997</v>
      </c>
      <c r="F25" s="99">
        <f t="shared" si="0"/>
        <v>62.519999999999996</v>
      </c>
      <c r="G25" s="99">
        <f t="shared" si="0"/>
        <v>644.29999999999995</v>
      </c>
      <c r="H25" s="99">
        <f t="shared" si="0"/>
        <v>0.33</v>
      </c>
      <c r="I25" s="99">
        <f t="shared" si="0"/>
        <v>1.88</v>
      </c>
      <c r="J25" s="99">
        <f t="shared" si="0"/>
        <v>42.77</v>
      </c>
      <c r="K25" s="99">
        <f t="shared" si="0"/>
        <v>1.3800000000000001</v>
      </c>
      <c r="L25" s="99">
        <f t="shared" si="0"/>
        <v>679.6</v>
      </c>
      <c r="M25" s="99">
        <f t="shared" si="0"/>
        <v>564.45000000000005</v>
      </c>
      <c r="N25" s="99">
        <f t="shared" si="0"/>
        <v>309.21999999999997</v>
      </c>
      <c r="O25" s="99">
        <f t="shared" si="0"/>
        <v>4.87</v>
      </c>
      <c r="P25" s="99">
        <f t="shared" si="0"/>
        <v>5.15</v>
      </c>
    </row>
    <row r="26" spans="1:16" ht="16.5" thickBot="1" x14ac:dyDescent="0.3">
      <c r="A26" s="38"/>
      <c r="B26" s="39" t="s">
        <v>76</v>
      </c>
      <c r="C26" s="40"/>
      <c r="D26" s="52" t="s">
        <v>103</v>
      </c>
      <c r="E26" s="52" t="s">
        <v>104</v>
      </c>
      <c r="F26" s="52" t="s">
        <v>105</v>
      </c>
      <c r="G26" s="52" t="s">
        <v>106</v>
      </c>
      <c r="H26" s="40"/>
      <c r="I26" s="40"/>
      <c r="J26" s="40"/>
      <c r="K26" s="40"/>
      <c r="L26" s="40"/>
      <c r="M26" s="40"/>
      <c r="N26" s="40"/>
      <c r="O26" s="40"/>
      <c r="P26" s="137">
        <v>5</v>
      </c>
    </row>
    <row r="27" spans="1:16" x14ac:dyDescent="0.25">
      <c r="A27" s="36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5">
      <c r="A28" s="36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ht="15.75" x14ac:dyDescent="0.25">
      <c r="A29" s="224" t="s">
        <v>20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149"/>
    </row>
    <row r="30" spans="1:16" ht="15.75" x14ac:dyDescent="0.25">
      <c r="A30" s="11"/>
      <c r="B30" s="11" t="s">
        <v>101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5.75" x14ac:dyDescent="0.25">
      <c r="A31" s="219" t="s">
        <v>0</v>
      </c>
      <c r="B31" s="219" t="s">
        <v>1</v>
      </c>
      <c r="C31" s="219" t="s">
        <v>2</v>
      </c>
      <c r="D31" s="221" t="s">
        <v>3</v>
      </c>
      <c r="E31" s="222"/>
      <c r="F31" s="223"/>
      <c r="G31" s="219" t="s">
        <v>7</v>
      </c>
      <c r="H31" s="221" t="s">
        <v>8</v>
      </c>
      <c r="I31" s="222"/>
      <c r="J31" s="222"/>
      <c r="K31" s="223"/>
      <c r="L31" s="221" t="s">
        <v>12</v>
      </c>
      <c r="M31" s="222"/>
      <c r="N31" s="222"/>
      <c r="O31" s="223"/>
      <c r="P31" s="212" t="s">
        <v>196</v>
      </c>
    </row>
    <row r="32" spans="1:16" ht="15.75" x14ac:dyDescent="0.25">
      <c r="A32" s="220"/>
      <c r="B32" s="220"/>
      <c r="C32" s="220"/>
      <c r="D32" s="58" t="s">
        <v>4</v>
      </c>
      <c r="E32" s="58" t="s">
        <v>5</v>
      </c>
      <c r="F32" s="58" t="s">
        <v>6</v>
      </c>
      <c r="G32" s="220"/>
      <c r="H32" s="58" t="s">
        <v>9</v>
      </c>
      <c r="I32" s="58" t="s">
        <v>10</v>
      </c>
      <c r="J32" s="58" t="s">
        <v>11</v>
      </c>
      <c r="K32" s="58" t="s">
        <v>18</v>
      </c>
      <c r="L32" s="58" t="s">
        <v>13</v>
      </c>
      <c r="M32" s="58" t="s">
        <v>14</v>
      </c>
      <c r="N32" s="58" t="s">
        <v>15</v>
      </c>
      <c r="O32" s="58" t="s">
        <v>16</v>
      </c>
      <c r="P32" s="213"/>
    </row>
    <row r="33" spans="1:16" ht="15.75" x14ac:dyDescent="0.25">
      <c r="A33" s="6">
        <v>1</v>
      </c>
      <c r="B33" s="6">
        <v>2</v>
      </c>
      <c r="C33" s="6">
        <v>3</v>
      </c>
      <c r="D33" s="6">
        <v>4</v>
      </c>
      <c r="E33" s="6">
        <v>5</v>
      </c>
      <c r="F33" s="6">
        <v>6</v>
      </c>
      <c r="G33" s="6">
        <v>7</v>
      </c>
      <c r="H33" s="6">
        <v>8</v>
      </c>
      <c r="I33" s="6">
        <v>9</v>
      </c>
      <c r="J33" s="6">
        <v>10</v>
      </c>
      <c r="K33" s="6">
        <v>11</v>
      </c>
      <c r="L33" s="6">
        <v>12</v>
      </c>
      <c r="M33" s="6">
        <v>13</v>
      </c>
      <c r="N33" s="6">
        <v>14</v>
      </c>
      <c r="O33" s="6">
        <v>15</v>
      </c>
      <c r="P33" s="6">
        <v>16</v>
      </c>
    </row>
    <row r="34" spans="1:16" ht="15.75" x14ac:dyDescent="0.25">
      <c r="A34" s="135" t="s">
        <v>165</v>
      </c>
      <c r="B34" s="113" t="s">
        <v>21</v>
      </c>
      <c r="C34" s="96">
        <v>100</v>
      </c>
      <c r="D34" s="96">
        <v>0.93</v>
      </c>
      <c r="E34" s="96">
        <v>3.06</v>
      </c>
      <c r="F34" s="96">
        <v>5.64</v>
      </c>
      <c r="G34" s="96">
        <v>53</v>
      </c>
      <c r="H34" s="96">
        <v>0.01</v>
      </c>
      <c r="I34" s="96">
        <v>15.11</v>
      </c>
      <c r="J34" s="96">
        <v>0.55000000000000004</v>
      </c>
      <c r="K34" s="96">
        <v>0.41</v>
      </c>
      <c r="L34" s="96">
        <v>33.18</v>
      </c>
      <c r="M34" s="96">
        <v>17.96</v>
      </c>
      <c r="N34" s="96">
        <v>10.29</v>
      </c>
      <c r="O34" s="96">
        <v>0.39</v>
      </c>
      <c r="P34" s="96">
        <v>0</v>
      </c>
    </row>
    <row r="35" spans="1:16" ht="15.75" x14ac:dyDescent="0.25">
      <c r="A35" s="136"/>
      <c r="B35" s="50" t="s">
        <v>44</v>
      </c>
      <c r="C35" s="8">
        <v>91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75" x14ac:dyDescent="0.25">
      <c r="A36" s="136"/>
      <c r="B36" s="50" t="s">
        <v>46</v>
      </c>
      <c r="C36" s="8">
        <v>6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75" x14ac:dyDescent="0.25">
      <c r="A37" s="136"/>
      <c r="B37" s="50" t="s">
        <v>41</v>
      </c>
      <c r="C37" s="8">
        <v>3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75" x14ac:dyDescent="0.25">
      <c r="A38" s="136"/>
      <c r="B38" s="50" t="s">
        <v>83</v>
      </c>
      <c r="C38" s="8">
        <v>0.18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75" x14ac:dyDescent="0.25">
      <c r="A39" s="136"/>
      <c r="B39" s="50" t="s">
        <v>42</v>
      </c>
      <c r="C39" s="8">
        <v>0.2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75" x14ac:dyDescent="0.25">
      <c r="A40" s="136"/>
      <c r="B40" s="50"/>
      <c r="C40" s="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75" x14ac:dyDescent="0.25">
      <c r="A41" s="135" t="s">
        <v>185</v>
      </c>
      <c r="B41" s="105" t="s">
        <v>84</v>
      </c>
      <c r="C41" s="112">
        <v>100</v>
      </c>
      <c r="D41" s="96">
        <v>11.75</v>
      </c>
      <c r="E41" s="96">
        <v>7.63</v>
      </c>
      <c r="F41" s="96">
        <v>9.24</v>
      </c>
      <c r="G41" s="96">
        <v>154.11000000000001</v>
      </c>
      <c r="H41" s="96">
        <v>0.06</v>
      </c>
      <c r="I41" s="96">
        <v>0.9</v>
      </c>
      <c r="J41" s="96">
        <v>0.04</v>
      </c>
      <c r="K41" s="96">
        <v>3.28</v>
      </c>
      <c r="L41" s="96">
        <v>16.57</v>
      </c>
      <c r="M41" s="96">
        <v>140.76</v>
      </c>
      <c r="N41" s="96">
        <v>26.18</v>
      </c>
      <c r="O41" s="96">
        <v>1.82</v>
      </c>
      <c r="P41" s="96">
        <v>0.7</v>
      </c>
    </row>
    <row r="42" spans="1:16" ht="15.75" x14ac:dyDescent="0.25">
      <c r="A42" s="136"/>
      <c r="B42" s="28" t="s">
        <v>59</v>
      </c>
      <c r="C42" s="13">
        <v>57</v>
      </c>
      <c r="D42" s="13"/>
      <c r="E42" s="13"/>
      <c r="F42" s="59"/>
      <c r="G42" s="13"/>
      <c r="H42" s="13"/>
      <c r="I42" s="13"/>
      <c r="J42" s="8"/>
      <c r="K42" s="8"/>
      <c r="L42" s="8"/>
      <c r="M42" s="8"/>
      <c r="N42" s="8"/>
      <c r="O42" s="8"/>
      <c r="P42" s="8"/>
    </row>
    <row r="43" spans="1:16" ht="15.75" x14ac:dyDescent="0.25">
      <c r="A43" s="136"/>
      <c r="B43" s="29" t="s">
        <v>23</v>
      </c>
      <c r="C43" s="13">
        <v>2</v>
      </c>
      <c r="D43" s="59"/>
      <c r="E43" s="59"/>
      <c r="F43" s="13"/>
      <c r="G43" s="13"/>
      <c r="H43" s="13"/>
      <c r="I43" s="13"/>
      <c r="J43" s="8"/>
      <c r="K43" s="8"/>
      <c r="L43" s="8"/>
      <c r="M43" s="8"/>
      <c r="N43" s="8"/>
      <c r="O43" s="8"/>
      <c r="P43" s="8"/>
    </row>
    <row r="44" spans="1:16" ht="15.75" x14ac:dyDescent="0.25">
      <c r="A44" s="136"/>
      <c r="B44" s="29" t="s">
        <v>47</v>
      </c>
      <c r="C44" s="13">
        <v>2</v>
      </c>
      <c r="D44" s="59"/>
      <c r="E44" s="59"/>
      <c r="F44" s="59"/>
      <c r="G44" s="59"/>
      <c r="H44" s="59"/>
      <c r="I44" s="59"/>
      <c r="J44" s="8"/>
      <c r="K44" s="8"/>
      <c r="L44" s="8"/>
      <c r="M44" s="8"/>
      <c r="N44" s="8"/>
      <c r="O44" s="8"/>
      <c r="P44" s="8"/>
    </row>
    <row r="45" spans="1:16" ht="15.75" x14ac:dyDescent="0.25">
      <c r="A45" s="136"/>
      <c r="B45" s="29" t="s">
        <v>85</v>
      </c>
      <c r="C45" s="13">
        <v>4</v>
      </c>
      <c r="D45" s="13"/>
      <c r="E45" s="59"/>
      <c r="F45" s="13"/>
      <c r="G45" s="13"/>
      <c r="H45" s="13"/>
      <c r="I45" s="13"/>
      <c r="J45" s="8"/>
      <c r="K45" s="8"/>
      <c r="L45" s="8"/>
      <c r="M45" s="8"/>
      <c r="N45" s="8"/>
      <c r="O45" s="8"/>
      <c r="P45" s="8"/>
    </row>
    <row r="46" spans="1:16" ht="15.75" x14ac:dyDescent="0.25">
      <c r="A46" s="136"/>
      <c r="B46" s="29" t="s">
        <v>49</v>
      </c>
      <c r="C46" s="13">
        <v>1</v>
      </c>
      <c r="D46" s="59"/>
      <c r="E46" s="59"/>
      <c r="F46" s="59"/>
      <c r="G46" s="59"/>
      <c r="H46" s="59"/>
      <c r="I46" s="59"/>
      <c r="J46" s="8"/>
      <c r="K46" s="8"/>
      <c r="L46" s="8"/>
      <c r="M46" s="8"/>
      <c r="N46" s="8"/>
      <c r="O46" s="8"/>
      <c r="P46" s="8"/>
    </row>
    <row r="47" spans="1:16" ht="15.75" x14ac:dyDescent="0.25">
      <c r="A47" s="136"/>
      <c r="B47" s="29" t="s">
        <v>28</v>
      </c>
      <c r="C47" s="13">
        <v>13</v>
      </c>
      <c r="D47" s="59"/>
      <c r="E47" s="13"/>
      <c r="F47" s="59"/>
      <c r="G47" s="13"/>
      <c r="H47" s="13"/>
      <c r="I47" s="13"/>
      <c r="J47" s="8"/>
      <c r="K47" s="8"/>
      <c r="L47" s="8"/>
      <c r="M47" s="8"/>
      <c r="N47" s="8"/>
      <c r="O47" s="8"/>
      <c r="P47" s="8"/>
    </row>
    <row r="48" spans="1:16" ht="15.75" x14ac:dyDescent="0.25">
      <c r="A48" s="136"/>
      <c r="B48" s="29" t="s">
        <v>82</v>
      </c>
      <c r="C48" s="13">
        <v>20</v>
      </c>
      <c r="D48" s="13"/>
      <c r="E48" s="59"/>
      <c r="F48" s="13"/>
      <c r="G48" s="13"/>
      <c r="H48" s="13"/>
      <c r="I48" s="13"/>
      <c r="J48" s="8"/>
      <c r="K48" s="8"/>
      <c r="L48" s="8"/>
      <c r="M48" s="8"/>
      <c r="N48" s="8"/>
      <c r="O48" s="8"/>
      <c r="P48" s="8"/>
    </row>
    <row r="49" spans="1:16" ht="15.75" x14ac:dyDescent="0.25">
      <c r="A49" s="136"/>
      <c r="B49" s="51" t="s">
        <v>42</v>
      </c>
      <c r="C49" s="13">
        <v>0.3</v>
      </c>
      <c r="D49" s="13"/>
      <c r="E49" s="59"/>
      <c r="F49" s="13"/>
      <c r="G49" s="13"/>
      <c r="H49" s="13"/>
      <c r="I49" s="13"/>
      <c r="J49" s="8"/>
      <c r="K49" s="8"/>
      <c r="L49" s="8"/>
      <c r="M49" s="8"/>
      <c r="N49" s="8"/>
      <c r="O49" s="8"/>
      <c r="P49" s="8"/>
    </row>
    <row r="50" spans="1:16" ht="15.75" x14ac:dyDescent="0.25">
      <c r="A50" s="136"/>
      <c r="B50" s="31" t="s">
        <v>86</v>
      </c>
      <c r="C50" s="13">
        <v>0.1</v>
      </c>
      <c r="D50" s="59"/>
      <c r="E50" s="59"/>
      <c r="F50" s="59"/>
      <c r="G50" s="59"/>
      <c r="H50" s="59"/>
      <c r="I50" s="8"/>
      <c r="J50" s="8"/>
      <c r="K50" s="8"/>
      <c r="L50" s="8"/>
      <c r="M50" s="8"/>
      <c r="N50" s="8"/>
      <c r="O50" s="8"/>
      <c r="P50" s="8"/>
    </row>
    <row r="51" spans="1:16" ht="15.75" x14ac:dyDescent="0.25">
      <c r="A51" s="136"/>
      <c r="B51" s="63"/>
      <c r="C51" s="26"/>
      <c r="D51" s="59"/>
      <c r="E51" s="59"/>
      <c r="F51" s="59"/>
      <c r="G51" s="59"/>
      <c r="H51" s="59"/>
      <c r="I51" s="8"/>
      <c r="J51" s="8"/>
      <c r="K51" s="8"/>
      <c r="L51" s="8"/>
      <c r="M51" s="8"/>
      <c r="N51" s="8"/>
      <c r="O51" s="8"/>
      <c r="P51" s="8"/>
    </row>
    <row r="52" spans="1:16" ht="15.75" x14ac:dyDescent="0.25">
      <c r="A52" s="147" t="s">
        <v>167</v>
      </c>
      <c r="B52" s="120" t="s">
        <v>64</v>
      </c>
      <c r="C52" s="118">
        <v>180</v>
      </c>
      <c r="D52" s="118">
        <v>6.07</v>
      </c>
      <c r="E52" s="118">
        <v>6.41</v>
      </c>
      <c r="F52" s="118">
        <v>40.479999999999997</v>
      </c>
      <c r="G52" s="118">
        <v>247.82</v>
      </c>
      <c r="H52" s="118">
        <v>0.1</v>
      </c>
      <c r="I52" s="118">
        <v>0</v>
      </c>
      <c r="J52" s="118">
        <v>7.0000000000000007E-2</v>
      </c>
      <c r="K52" s="115">
        <v>0.71</v>
      </c>
      <c r="L52" s="115">
        <v>11.86</v>
      </c>
      <c r="M52" s="115">
        <v>51.79</v>
      </c>
      <c r="N52" s="115">
        <v>9.31</v>
      </c>
      <c r="O52" s="115">
        <v>0.94</v>
      </c>
      <c r="P52" s="115">
        <v>3.3</v>
      </c>
    </row>
    <row r="53" spans="1:16" ht="15.75" x14ac:dyDescent="0.25">
      <c r="A53" s="148"/>
      <c r="B53" s="60" t="s">
        <v>65</v>
      </c>
      <c r="C53" s="43">
        <v>58</v>
      </c>
      <c r="D53" s="49"/>
      <c r="E53" s="49"/>
      <c r="F53" s="49"/>
      <c r="G53" s="49"/>
      <c r="H53" s="49"/>
      <c r="I53" s="49"/>
      <c r="J53" s="49"/>
      <c r="K53" s="47"/>
      <c r="L53" s="47"/>
      <c r="M53" s="47"/>
      <c r="N53" s="47"/>
      <c r="O53" s="47"/>
      <c r="P53" s="47"/>
    </row>
    <row r="54" spans="1:16" ht="15.75" x14ac:dyDescent="0.25">
      <c r="A54" s="148"/>
      <c r="B54" s="60" t="s">
        <v>23</v>
      </c>
      <c r="C54" s="43">
        <v>7</v>
      </c>
      <c r="D54" s="43"/>
      <c r="E54" s="43"/>
      <c r="F54" s="43"/>
      <c r="G54" s="43"/>
      <c r="H54" s="43"/>
      <c r="I54" s="43"/>
      <c r="J54" s="43"/>
      <c r="K54" s="48"/>
      <c r="L54" s="48"/>
      <c r="M54" s="48"/>
      <c r="N54" s="48"/>
      <c r="O54" s="48"/>
      <c r="P54" s="48"/>
    </row>
    <row r="55" spans="1:16" ht="15.75" x14ac:dyDescent="0.25">
      <c r="A55" s="148"/>
      <c r="B55" s="60" t="s">
        <v>109</v>
      </c>
      <c r="C55" s="43">
        <v>0.3</v>
      </c>
      <c r="D55" s="43"/>
      <c r="E55" s="43"/>
      <c r="F55" s="43"/>
      <c r="G55" s="43"/>
      <c r="H55" s="43"/>
      <c r="I55" s="43"/>
      <c r="J55" s="43"/>
      <c r="K55" s="48"/>
      <c r="L55" s="48"/>
      <c r="M55" s="48"/>
      <c r="N55" s="48"/>
      <c r="O55" s="48"/>
      <c r="P55" s="48"/>
    </row>
    <row r="56" spans="1:16" ht="15.75" x14ac:dyDescent="0.25">
      <c r="A56" s="135" t="s">
        <v>163</v>
      </c>
      <c r="B56" s="105" t="s">
        <v>51</v>
      </c>
      <c r="C56" s="96">
        <v>30</v>
      </c>
      <c r="D56" s="96">
        <v>1.98</v>
      </c>
      <c r="E56" s="96">
        <v>0.36</v>
      </c>
      <c r="F56" s="96">
        <v>10.26</v>
      </c>
      <c r="G56" s="96">
        <v>54.3</v>
      </c>
      <c r="H56" s="96">
        <v>0.05</v>
      </c>
      <c r="I56" s="96"/>
      <c r="J56" s="96"/>
      <c r="K56" s="96">
        <v>0.2</v>
      </c>
      <c r="L56" s="96">
        <v>10.25</v>
      </c>
      <c r="M56" s="96">
        <v>28.8</v>
      </c>
      <c r="N56" s="96">
        <v>7.5</v>
      </c>
      <c r="O56" s="96">
        <v>0.61</v>
      </c>
      <c r="P56" s="96">
        <v>0.8</v>
      </c>
    </row>
    <row r="57" spans="1:16" ht="15.75" x14ac:dyDescent="0.25">
      <c r="A57" s="140"/>
      <c r="B57" s="158"/>
      <c r="C57" s="101"/>
      <c r="D57" s="102"/>
      <c r="E57" s="102"/>
      <c r="F57" s="102"/>
      <c r="G57" s="102"/>
      <c r="H57" s="102"/>
      <c r="I57" s="102"/>
      <c r="J57" s="102"/>
      <c r="K57" s="129"/>
      <c r="L57" s="129"/>
      <c r="M57" s="129"/>
      <c r="N57" s="129"/>
      <c r="O57" s="129"/>
      <c r="P57" s="129"/>
    </row>
    <row r="58" spans="1:16" ht="15.75" x14ac:dyDescent="0.25">
      <c r="A58" s="114" t="s">
        <v>175</v>
      </c>
      <c r="B58" s="104" t="s">
        <v>201</v>
      </c>
      <c r="C58" s="99">
        <v>200</v>
      </c>
      <c r="D58" s="99">
        <v>0.2</v>
      </c>
      <c r="E58" s="99">
        <v>0</v>
      </c>
      <c r="F58" s="99">
        <v>0.1</v>
      </c>
      <c r="G58" s="99">
        <v>53.4</v>
      </c>
      <c r="H58" s="99">
        <v>0.01</v>
      </c>
      <c r="I58" s="99">
        <v>0</v>
      </c>
      <c r="J58" s="99">
        <v>0</v>
      </c>
      <c r="K58" s="99">
        <v>0.06</v>
      </c>
      <c r="L58" s="99">
        <v>4</v>
      </c>
      <c r="M58" s="99">
        <v>7</v>
      </c>
      <c r="N58" s="99">
        <v>4</v>
      </c>
      <c r="O58" s="99">
        <v>1</v>
      </c>
      <c r="P58" s="99">
        <v>0</v>
      </c>
    </row>
    <row r="59" spans="1:16" ht="15.75" x14ac:dyDescent="0.25">
      <c r="A59" s="137"/>
      <c r="B59" s="28" t="s">
        <v>56</v>
      </c>
      <c r="C59" s="13"/>
      <c r="D59" s="13"/>
      <c r="E59" s="13"/>
      <c r="F59" s="13"/>
      <c r="G59" s="13"/>
      <c r="H59" s="13"/>
      <c r="I59" s="13"/>
      <c r="J59" s="13"/>
      <c r="K59" s="10"/>
      <c r="L59" s="10"/>
      <c r="M59" s="10"/>
      <c r="N59" s="10"/>
      <c r="O59" s="10"/>
      <c r="P59" s="10"/>
    </row>
    <row r="60" spans="1:16" ht="15.75" x14ac:dyDescent="0.25">
      <c r="A60" s="137"/>
      <c r="B60" s="31"/>
      <c r="C60" s="59"/>
      <c r="D60" s="59"/>
      <c r="E60" s="59"/>
      <c r="F60" s="13"/>
      <c r="G60" s="13"/>
      <c r="H60" s="13"/>
      <c r="I60" s="13"/>
      <c r="J60" s="13"/>
      <c r="K60" s="10"/>
      <c r="L60" s="10"/>
      <c r="M60" s="10"/>
      <c r="N60" s="10"/>
      <c r="O60" s="10"/>
      <c r="P60" s="10"/>
    </row>
    <row r="61" spans="1:16" ht="15.75" x14ac:dyDescent="0.25">
      <c r="A61" s="138" t="s">
        <v>163</v>
      </c>
      <c r="B61" s="104" t="s">
        <v>24</v>
      </c>
      <c r="C61" s="99">
        <v>100</v>
      </c>
      <c r="D61" s="99">
        <v>0.8</v>
      </c>
      <c r="E61" s="99"/>
      <c r="F61" s="99">
        <v>8.6</v>
      </c>
      <c r="G61" s="99">
        <v>38</v>
      </c>
      <c r="H61" s="99">
        <v>0.06</v>
      </c>
      <c r="I61" s="99">
        <v>38</v>
      </c>
      <c r="J61" s="99"/>
      <c r="K61" s="99">
        <v>0.2</v>
      </c>
      <c r="L61" s="99">
        <v>35</v>
      </c>
      <c r="M61" s="99">
        <v>17</v>
      </c>
      <c r="N61" s="99">
        <v>11</v>
      </c>
      <c r="O61" s="99">
        <v>0.1</v>
      </c>
      <c r="P61" s="99">
        <v>0.7</v>
      </c>
    </row>
    <row r="62" spans="1:16" ht="15.75" x14ac:dyDescent="0.25">
      <c r="A62" s="23"/>
      <c r="B62" s="3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15.75" x14ac:dyDescent="0.25">
      <c r="A63" s="106"/>
      <c r="B63" s="104" t="s">
        <v>19</v>
      </c>
      <c r="C63" s="99"/>
      <c r="D63" s="99">
        <f t="shared" ref="D63:P63" si="1">SUM(D34+D41+D52+D56+D58+D61)</f>
        <v>21.73</v>
      </c>
      <c r="E63" s="99">
        <f t="shared" si="1"/>
        <v>17.46</v>
      </c>
      <c r="F63" s="99">
        <f t="shared" si="1"/>
        <v>74.319999999999993</v>
      </c>
      <c r="G63" s="99">
        <f t="shared" si="1"/>
        <v>600.63</v>
      </c>
      <c r="H63" s="99">
        <f t="shared" si="1"/>
        <v>0.28999999999999998</v>
      </c>
      <c r="I63" s="99">
        <f t="shared" si="1"/>
        <v>54.01</v>
      </c>
      <c r="J63" s="99">
        <f t="shared" si="1"/>
        <v>0.66000000000000014</v>
      </c>
      <c r="K63" s="99">
        <f t="shared" si="1"/>
        <v>4.8600000000000003</v>
      </c>
      <c r="L63" s="99">
        <f t="shared" si="1"/>
        <v>110.86</v>
      </c>
      <c r="M63" s="99">
        <f t="shared" si="1"/>
        <v>263.31</v>
      </c>
      <c r="N63" s="99">
        <f t="shared" si="1"/>
        <v>68.28</v>
      </c>
      <c r="O63" s="99">
        <f t="shared" si="1"/>
        <v>4.8599999999999994</v>
      </c>
      <c r="P63" s="99">
        <f t="shared" si="1"/>
        <v>5.5</v>
      </c>
    </row>
    <row r="64" spans="1:16" ht="16.5" thickBot="1" x14ac:dyDescent="0.3">
      <c r="A64" s="41"/>
      <c r="B64" s="39" t="s">
        <v>76</v>
      </c>
      <c r="C64" s="40"/>
      <c r="D64" s="52" t="s">
        <v>103</v>
      </c>
      <c r="E64" s="52" t="s">
        <v>104</v>
      </c>
      <c r="F64" s="52" t="s">
        <v>105</v>
      </c>
      <c r="G64" s="52" t="s">
        <v>106</v>
      </c>
      <c r="H64" s="42"/>
      <c r="I64" s="42"/>
      <c r="J64" s="42"/>
      <c r="K64" s="42"/>
      <c r="L64" s="42"/>
      <c r="M64" s="42"/>
      <c r="N64" s="42"/>
      <c r="O64" s="42"/>
      <c r="P64" s="137">
        <v>5</v>
      </c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5.75" x14ac:dyDescent="0.25">
      <c r="A66" s="224" t="s">
        <v>70</v>
      </c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149"/>
    </row>
    <row r="67" spans="1:16" ht="15.75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15.75" x14ac:dyDescent="0.25">
      <c r="A68" s="225" t="s">
        <v>0</v>
      </c>
      <c r="B68" s="225" t="s">
        <v>1</v>
      </c>
      <c r="C68" s="225" t="s">
        <v>89</v>
      </c>
      <c r="D68" s="225" t="s">
        <v>3</v>
      </c>
      <c r="E68" s="225"/>
      <c r="F68" s="225"/>
      <c r="G68" s="225" t="s">
        <v>7</v>
      </c>
      <c r="H68" s="225" t="s">
        <v>8</v>
      </c>
      <c r="I68" s="225"/>
      <c r="J68" s="225"/>
      <c r="K68" s="225"/>
      <c r="L68" s="225" t="s">
        <v>12</v>
      </c>
      <c r="M68" s="225"/>
      <c r="N68" s="225"/>
      <c r="O68" s="225"/>
      <c r="P68" s="212" t="s">
        <v>196</v>
      </c>
    </row>
    <row r="69" spans="1:16" ht="15.75" x14ac:dyDescent="0.25">
      <c r="A69" s="225"/>
      <c r="B69" s="225"/>
      <c r="C69" s="225"/>
      <c r="D69" s="58" t="s">
        <v>4</v>
      </c>
      <c r="E69" s="58" t="s">
        <v>5</v>
      </c>
      <c r="F69" s="58" t="s">
        <v>6</v>
      </c>
      <c r="G69" s="225"/>
      <c r="H69" s="58" t="s">
        <v>9</v>
      </c>
      <c r="I69" s="58" t="s">
        <v>10</v>
      </c>
      <c r="J69" s="58" t="s">
        <v>11</v>
      </c>
      <c r="K69" s="58" t="s">
        <v>18</v>
      </c>
      <c r="L69" s="58" t="s">
        <v>13</v>
      </c>
      <c r="M69" s="58" t="s">
        <v>14</v>
      </c>
      <c r="N69" s="58" t="s">
        <v>15</v>
      </c>
      <c r="O69" s="58" t="s">
        <v>16</v>
      </c>
      <c r="P69" s="213"/>
    </row>
    <row r="70" spans="1:16" ht="15.75" x14ac:dyDescent="0.25">
      <c r="A70" s="6">
        <v>1</v>
      </c>
      <c r="B70" s="6">
        <v>2</v>
      </c>
      <c r="C70" s="6">
        <v>3</v>
      </c>
      <c r="D70" s="6">
        <v>4</v>
      </c>
      <c r="E70" s="6">
        <v>5</v>
      </c>
      <c r="F70" s="6">
        <v>6</v>
      </c>
      <c r="G70" s="6">
        <v>7</v>
      </c>
      <c r="H70" s="6">
        <v>8</v>
      </c>
      <c r="I70" s="6">
        <v>9</v>
      </c>
      <c r="J70" s="6">
        <v>10</v>
      </c>
      <c r="K70" s="6">
        <v>11</v>
      </c>
      <c r="L70" s="6">
        <v>12</v>
      </c>
      <c r="M70" s="6">
        <v>13</v>
      </c>
      <c r="N70" s="6">
        <v>14</v>
      </c>
      <c r="O70" s="6">
        <v>15</v>
      </c>
      <c r="P70" s="6">
        <v>16</v>
      </c>
    </row>
    <row r="71" spans="1:16" ht="15.75" x14ac:dyDescent="0.25">
      <c r="A71" s="135" t="s">
        <v>195</v>
      </c>
      <c r="B71" s="92" t="s">
        <v>158</v>
      </c>
      <c r="C71" s="96">
        <v>100</v>
      </c>
      <c r="D71" s="96">
        <v>1.1000000000000001</v>
      </c>
      <c r="E71" s="96">
        <v>0.2</v>
      </c>
      <c r="F71" s="96">
        <v>3.8</v>
      </c>
      <c r="G71" s="96">
        <v>23</v>
      </c>
      <c r="H71" s="96">
        <v>0.01</v>
      </c>
      <c r="I71" s="96">
        <v>15.11</v>
      </c>
      <c r="J71" s="96">
        <v>0.55000000000000004</v>
      </c>
      <c r="K71" s="96">
        <v>0.41</v>
      </c>
      <c r="L71" s="96">
        <v>33.18</v>
      </c>
      <c r="M71" s="96">
        <v>17.96</v>
      </c>
      <c r="N71" s="96">
        <v>10.29</v>
      </c>
      <c r="O71" s="96">
        <v>0.39</v>
      </c>
      <c r="P71" s="96">
        <v>0.3</v>
      </c>
    </row>
    <row r="72" spans="1:16" ht="15.75" x14ac:dyDescent="0.25">
      <c r="A72" s="136"/>
      <c r="B72" s="14"/>
      <c r="C72" s="26"/>
      <c r="D72" s="13"/>
      <c r="E72" s="59"/>
      <c r="F72" s="13"/>
      <c r="G72" s="13"/>
      <c r="H72" s="13"/>
      <c r="I72" s="13"/>
      <c r="J72" s="13"/>
      <c r="K72" s="6"/>
      <c r="L72" s="6"/>
      <c r="M72" s="6"/>
      <c r="N72" s="6"/>
      <c r="O72" s="6"/>
      <c r="P72" s="6"/>
    </row>
    <row r="73" spans="1:16" ht="31.5" x14ac:dyDescent="0.25">
      <c r="A73" s="135" t="s">
        <v>186</v>
      </c>
      <c r="B73" s="92" t="s">
        <v>88</v>
      </c>
      <c r="C73" s="112">
        <v>107</v>
      </c>
      <c r="D73" s="96">
        <v>11.7</v>
      </c>
      <c r="E73" s="96">
        <v>5.43</v>
      </c>
      <c r="F73" s="96">
        <v>3.65</v>
      </c>
      <c r="G73" s="96">
        <v>109.66</v>
      </c>
      <c r="H73" s="96">
        <v>0.08</v>
      </c>
      <c r="I73" s="96">
        <v>3.81</v>
      </c>
      <c r="J73" s="96">
        <v>1.69</v>
      </c>
      <c r="K73" s="96">
        <v>1.86</v>
      </c>
      <c r="L73" s="96">
        <v>33.65</v>
      </c>
      <c r="M73" s="96">
        <v>164.68</v>
      </c>
      <c r="N73" s="96">
        <v>30.76</v>
      </c>
      <c r="O73" s="96">
        <v>0.75</v>
      </c>
      <c r="P73" s="96">
        <v>0.3</v>
      </c>
    </row>
    <row r="74" spans="1:16" ht="15.75" x14ac:dyDescent="0.25">
      <c r="A74" s="136"/>
      <c r="B74" s="14" t="s">
        <v>46</v>
      </c>
      <c r="C74" s="26">
        <v>18</v>
      </c>
      <c r="D74" s="59"/>
      <c r="E74" s="59"/>
      <c r="F74" s="59"/>
      <c r="G74" s="59"/>
      <c r="H74" s="59"/>
      <c r="I74" s="59"/>
      <c r="J74" s="59"/>
      <c r="K74" s="6"/>
      <c r="L74" s="6"/>
      <c r="M74" s="6"/>
      <c r="N74" s="6"/>
      <c r="O74" s="6"/>
      <c r="P74" s="6"/>
    </row>
    <row r="75" spans="1:16" ht="15.75" x14ac:dyDescent="0.25">
      <c r="A75" s="136"/>
      <c r="B75" s="14" t="s">
        <v>47</v>
      </c>
      <c r="C75" s="26">
        <v>8.6</v>
      </c>
      <c r="D75" s="59"/>
      <c r="E75" s="59"/>
      <c r="F75" s="59"/>
      <c r="G75" s="13"/>
      <c r="H75" s="13"/>
      <c r="I75" s="13"/>
      <c r="J75" s="13"/>
      <c r="K75" s="6"/>
      <c r="L75" s="6"/>
      <c r="M75" s="6"/>
      <c r="N75" s="6"/>
      <c r="O75" s="6"/>
      <c r="P75" s="6"/>
    </row>
    <row r="76" spans="1:16" ht="15.75" x14ac:dyDescent="0.25">
      <c r="A76" s="136"/>
      <c r="B76" s="14" t="s">
        <v>61</v>
      </c>
      <c r="C76" s="26">
        <v>3</v>
      </c>
      <c r="D76" s="13"/>
      <c r="E76" s="13"/>
      <c r="F76" s="13"/>
      <c r="G76" s="13"/>
      <c r="H76" s="13"/>
      <c r="I76" s="13"/>
      <c r="J76" s="13"/>
      <c r="K76" s="6"/>
      <c r="L76" s="6"/>
      <c r="M76" s="6"/>
      <c r="N76" s="6"/>
      <c r="O76" s="6"/>
      <c r="P76" s="6"/>
    </row>
    <row r="77" spans="1:16" ht="15.75" x14ac:dyDescent="0.25">
      <c r="A77" s="136"/>
      <c r="B77" s="14" t="s">
        <v>90</v>
      </c>
      <c r="C77" s="26">
        <v>5.0000000000000001E-3</v>
      </c>
      <c r="D77" s="13"/>
      <c r="E77" s="13"/>
      <c r="F77" s="13"/>
      <c r="G77" s="13"/>
      <c r="H77" s="13"/>
      <c r="I77" s="13"/>
      <c r="J77" s="13"/>
      <c r="K77" s="6"/>
      <c r="L77" s="6"/>
      <c r="M77" s="6"/>
      <c r="N77" s="6"/>
      <c r="O77" s="6"/>
      <c r="P77" s="6"/>
    </row>
    <row r="78" spans="1:16" ht="15.75" x14ac:dyDescent="0.25">
      <c r="A78" s="136"/>
      <c r="B78" s="14" t="s">
        <v>83</v>
      </c>
      <c r="C78" s="26">
        <v>0.08</v>
      </c>
      <c r="D78" s="13"/>
      <c r="E78" s="13"/>
      <c r="F78" s="13"/>
      <c r="G78" s="13"/>
      <c r="H78" s="13"/>
      <c r="I78" s="13"/>
      <c r="J78" s="13"/>
      <c r="K78" s="6"/>
      <c r="L78" s="6"/>
      <c r="M78" s="6"/>
      <c r="N78" s="6"/>
      <c r="O78" s="6"/>
      <c r="P78" s="6"/>
    </row>
    <row r="79" spans="1:16" ht="15.75" x14ac:dyDescent="0.25">
      <c r="A79" s="136"/>
      <c r="B79" s="14" t="s">
        <v>42</v>
      </c>
      <c r="C79" s="26">
        <v>0.5</v>
      </c>
      <c r="D79" s="13"/>
      <c r="E79" s="13"/>
      <c r="F79" s="13"/>
      <c r="G79" s="13"/>
      <c r="H79" s="13"/>
      <c r="I79" s="13"/>
      <c r="J79" s="13"/>
      <c r="K79" s="6"/>
      <c r="L79" s="6"/>
      <c r="M79" s="6"/>
      <c r="N79" s="6"/>
      <c r="O79" s="6"/>
      <c r="P79" s="6"/>
    </row>
    <row r="80" spans="1:16" ht="15.75" x14ac:dyDescent="0.25">
      <c r="A80" s="136"/>
      <c r="B80" s="14" t="s">
        <v>52</v>
      </c>
      <c r="C80" s="59">
        <v>0.5</v>
      </c>
      <c r="D80" s="13"/>
      <c r="E80" s="13"/>
      <c r="F80" s="13"/>
      <c r="G80" s="13"/>
      <c r="H80" s="13"/>
      <c r="I80" s="13"/>
      <c r="J80" s="13"/>
      <c r="K80" s="6"/>
      <c r="L80" s="6"/>
      <c r="M80" s="6"/>
      <c r="N80" s="6"/>
      <c r="O80" s="6"/>
      <c r="P80" s="6"/>
    </row>
    <row r="81" spans="1:16" ht="15.75" x14ac:dyDescent="0.25">
      <c r="A81" s="136"/>
      <c r="B81" s="14" t="s">
        <v>41</v>
      </c>
      <c r="C81" s="26">
        <v>5</v>
      </c>
      <c r="D81" s="13"/>
      <c r="E81" s="13"/>
      <c r="F81" s="13"/>
      <c r="G81" s="13"/>
      <c r="H81" s="13"/>
      <c r="I81" s="13"/>
      <c r="J81" s="13"/>
      <c r="K81" s="6"/>
      <c r="L81" s="6"/>
      <c r="M81" s="6"/>
      <c r="N81" s="6"/>
      <c r="O81" s="6"/>
      <c r="P81" s="6"/>
    </row>
    <row r="82" spans="1:16" ht="15.75" x14ac:dyDescent="0.25">
      <c r="A82" s="136"/>
      <c r="B82" s="14" t="s">
        <v>62</v>
      </c>
      <c r="C82" s="26">
        <v>70</v>
      </c>
      <c r="D82" s="13"/>
      <c r="E82" s="13"/>
      <c r="F82" s="13"/>
      <c r="G82" s="13"/>
      <c r="H82" s="13"/>
      <c r="I82" s="13"/>
      <c r="J82" s="13"/>
      <c r="K82" s="6"/>
      <c r="L82" s="6"/>
      <c r="M82" s="6"/>
      <c r="N82" s="6"/>
      <c r="O82" s="6"/>
      <c r="P82" s="6"/>
    </row>
    <row r="83" spans="1:16" ht="15.75" x14ac:dyDescent="0.25">
      <c r="A83" s="136"/>
      <c r="B83" s="25"/>
      <c r="C83" s="25"/>
      <c r="D83" s="13"/>
      <c r="E83" s="13"/>
      <c r="F83" s="13"/>
      <c r="G83" s="13"/>
      <c r="H83" s="13"/>
      <c r="I83" s="13"/>
      <c r="J83" s="13"/>
      <c r="K83" s="6"/>
      <c r="L83" s="6"/>
      <c r="M83" s="6"/>
      <c r="N83" s="6"/>
      <c r="O83" s="6"/>
      <c r="P83" s="6"/>
    </row>
    <row r="84" spans="1:16" ht="15.75" x14ac:dyDescent="0.25">
      <c r="A84" s="147" t="s">
        <v>169</v>
      </c>
      <c r="B84" s="120" t="s">
        <v>112</v>
      </c>
      <c r="C84" s="118">
        <v>200</v>
      </c>
      <c r="D84" s="118">
        <v>3.4</v>
      </c>
      <c r="E84" s="118">
        <v>8.1</v>
      </c>
      <c r="F84" s="118">
        <v>31.9</v>
      </c>
      <c r="G84" s="118">
        <v>214.1</v>
      </c>
      <c r="H84" s="118">
        <v>0.15</v>
      </c>
      <c r="I84" s="118">
        <v>14</v>
      </c>
      <c r="J84" s="118">
        <v>0</v>
      </c>
      <c r="K84" s="115">
        <v>1.3</v>
      </c>
      <c r="L84" s="115">
        <v>19</v>
      </c>
      <c r="M84" s="115">
        <v>90</v>
      </c>
      <c r="N84" s="115">
        <v>37</v>
      </c>
      <c r="O84" s="115">
        <v>1</v>
      </c>
      <c r="P84" s="115">
        <v>2.6</v>
      </c>
    </row>
    <row r="85" spans="1:16" ht="15.75" x14ac:dyDescent="0.25">
      <c r="A85" s="148"/>
      <c r="B85" s="60" t="s">
        <v>54</v>
      </c>
      <c r="C85" s="43">
        <v>242.1</v>
      </c>
      <c r="D85" s="49"/>
      <c r="E85" s="49"/>
      <c r="F85" s="49"/>
      <c r="G85" s="49"/>
      <c r="H85" s="49"/>
      <c r="I85" s="49"/>
      <c r="J85" s="49"/>
      <c r="K85" s="47"/>
      <c r="L85" s="47"/>
      <c r="M85" s="47"/>
      <c r="N85" s="47"/>
      <c r="O85" s="47"/>
      <c r="P85" s="47"/>
    </row>
    <row r="86" spans="1:16" ht="15.75" x14ac:dyDescent="0.25">
      <c r="A86" s="148"/>
      <c r="B86" s="60" t="s">
        <v>23</v>
      </c>
      <c r="C86" s="43">
        <v>9</v>
      </c>
      <c r="D86" s="43"/>
      <c r="E86" s="43"/>
      <c r="F86" s="43"/>
      <c r="G86" s="43"/>
      <c r="H86" s="43"/>
      <c r="I86" s="43"/>
      <c r="J86" s="43"/>
      <c r="K86" s="48"/>
      <c r="L86" s="48"/>
      <c r="M86" s="48"/>
      <c r="N86" s="48"/>
      <c r="O86" s="48"/>
      <c r="P86" s="48"/>
    </row>
    <row r="87" spans="1:16" ht="15.75" x14ac:dyDescent="0.25">
      <c r="A87" s="148"/>
      <c r="B87" s="60" t="s">
        <v>113</v>
      </c>
      <c r="C87" s="43">
        <v>0.7</v>
      </c>
      <c r="D87" s="43"/>
      <c r="E87" s="43"/>
      <c r="F87" s="43"/>
      <c r="G87" s="43"/>
      <c r="H87" s="43"/>
      <c r="I87" s="43"/>
      <c r="J87" s="43"/>
      <c r="K87" s="48"/>
      <c r="L87" s="48"/>
      <c r="M87" s="48"/>
      <c r="N87" s="48"/>
      <c r="O87" s="48"/>
      <c r="P87" s="48"/>
    </row>
    <row r="88" spans="1:16" ht="15.75" x14ac:dyDescent="0.25">
      <c r="A88" s="136"/>
      <c r="B88" s="61"/>
      <c r="C88" s="59"/>
      <c r="D88" s="13"/>
      <c r="E88" s="13"/>
      <c r="F88" s="13"/>
      <c r="G88" s="13"/>
      <c r="H88" s="13"/>
      <c r="I88" s="13"/>
      <c r="J88" s="13"/>
      <c r="K88" s="8"/>
      <c r="L88" s="8"/>
      <c r="M88" s="8"/>
      <c r="N88" s="8"/>
      <c r="O88" s="8"/>
      <c r="P88" s="8"/>
    </row>
    <row r="89" spans="1:16" ht="15.75" x14ac:dyDescent="0.25">
      <c r="A89" s="138" t="s">
        <v>163</v>
      </c>
      <c r="B89" s="94" t="s">
        <v>91</v>
      </c>
      <c r="C89" s="99">
        <v>160</v>
      </c>
      <c r="D89" s="99">
        <v>0.64</v>
      </c>
      <c r="E89" s="99">
        <v>1.48</v>
      </c>
      <c r="F89" s="99">
        <v>15.2</v>
      </c>
      <c r="G89" s="99">
        <v>67.2</v>
      </c>
      <c r="H89" s="99">
        <v>0.03</v>
      </c>
      <c r="I89" s="99">
        <v>8</v>
      </c>
      <c r="J89" s="99">
        <v>0.02</v>
      </c>
      <c r="K89" s="99">
        <v>0.16</v>
      </c>
      <c r="L89" s="99">
        <v>30.4</v>
      </c>
      <c r="M89" s="99">
        <v>25.6</v>
      </c>
      <c r="N89" s="99">
        <v>19.2</v>
      </c>
      <c r="O89" s="99">
        <v>3.68</v>
      </c>
      <c r="P89" s="99">
        <v>1.2</v>
      </c>
    </row>
    <row r="90" spans="1:16" ht="15.75" x14ac:dyDescent="0.25">
      <c r="A90" s="137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ht="15.75" x14ac:dyDescent="0.25">
      <c r="A91" s="138" t="s">
        <v>163</v>
      </c>
      <c r="B91" s="94" t="s">
        <v>22</v>
      </c>
      <c r="C91" s="99">
        <v>30</v>
      </c>
      <c r="D91" s="96">
        <v>1.98</v>
      </c>
      <c r="E91" s="96">
        <v>0.36</v>
      </c>
      <c r="F91" s="96">
        <v>10.26</v>
      </c>
      <c r="G91" s="96">
        <v>54.3</v>
      </c>
      <c r="H91" s="96">
        <v>0.05</v>
      </c>
      <c r="I91" s="96"/>
      <c r="J91" s="96"/>
      <c r="K91" s="96">
        <v>0.2</v>
      </c>
      <c r="L91" s="96">
        <v>10.25</v>
      </c>
      <c r="M91" s="96">
        <v>28.8</v>
      </c>
      <c r="N91" s="96">
        <v>7.5</v>
      </c>
      <c r="O91" s="96">
        <v>0.61</v>
      </c>
      <c r="P91" s="96">
        <v>0.8</v>
      </c>
    </row>
    <row r="92" spans="1:16" ht="15.75" x14ac:dyDescent="0.25">
      <c r="A92" s="141"/>
      <c r="B92" s="100" t="s">
        <v>51</v>
      </c>
      <c r="C92" s="102">
        <v>30</v>
      </c>
      <c r="D92" s="102"/>
      <c r="E92" s="102"/>
      <c r="F92" s="102"/>
      <c r="G92" s="102"/>
      <c r="H92" s="102"/>
      <c r="I92" s="102"/>
      <c r="J92" s="102"/>
      <c r="K92" s="123"/>
      <c r="L92" s="123"/>
      <c r="M92" s="123"/>
      <c r="N92" s="123"/>
      <c r="O92" s="123"/>
      <c r="P92" s="123"/>
    </row>
    <row r="93" spans="1:16" ht="15.75" x14ac:dyDescent="0.25">
      <c r="A93" s="141"/>
      <c r="B93" s="100"/>
      <c r="C93" s="101" t="s">
        <v>43</v>
      </c>
      <c r="D93" s="102"/>
      <c r="E93" s="102"/>
      <c r="F93" s="102"/>
      <c r="G93" s="102"/>
      <c r="H93" s="102"/>
      <c r="I93" s="102"/>
      <c r="J93" s="102"/>
      <c r="K93" s="123"/>
      <c r="L93" s="123"/>
      <c r="M93" s="123"/>
      <c r="N93" s="123"/>
      <c r="O93" s="123"/>
      <c r="P93" s="123"/>
    </row>
    <row r="94" spans="1:16" ht="15.75" x14ac:dyDescent="0.25">
      <c r="A94" s="138" t="s">
        <v>170</v>
      </c>
      <c r="B94" s="92" t="s">
        <v>207</v>
      </c>
      <c r="C94" s="99">
        <v>200</v>
      </c>
      <c r="D94" s="99">
        <v>0.2</v>
      </c>
      <c r="E94" s="99">
        <v>0.2</v>
      </c>
      <c r="F94" s="99">
        <v>5.5</v>
      </c>
      <c r="G94" s="99">
        <v>24</v>
      </c>
      <c r="H94" s="99">
        <v>0.01</v>
      </c>
      <c r="I94" s="99">
        <v>2</v>
      </c>
      <c r="J94" s="99">
        <v>1.4</v>
      </c>
      <c r="K94" s="99">
        <v>0.1</v>
      </c>
      <c r="L94" s="99">
        <v>6</v>
      </c>
      <c r="M94" s="99">
        <v>4</v>
      </c>
      <c r="N94" s="99">
        <v>4</v>
      </c>
      <c r="O94" s="99">
        <v>1</v>
      </c>
      <c r="P94" s="99">
        <v>0</v>
      </c>
    </row>
    <row r="95" spans="1:16" ht="15.75" x14ac:dyDescent="0.25">
      <c r="A95" s="137"/>
      <c r="B95" s="14" t="s">
        <v>210</v>
      </c>
      <c r="C95" s="13">
        <v>5</v>
      </c>
      <c r="D95" s="13"/>
      <c r="E95" s="13"/>
      <c r="F95" s="13"/>
      <c r="G95" s="13"/>
      <c r="H95" s="13"/>
      <c r="I95" s="13"/>
      <c r="J95" s="13"/>
      <c r="K95" s="10"/>
      <c r="L95" s="10"/>
      <c r="M95" s="10"/>
      <c r="N95" s="10"/>
      <c r="O95" s="10"/>
      <c r="P95" s="10"/>
    </row>
    <row r="96" spans="1:16" ht="15.75" x14ac:dyDescent="0.25">
      <c r="A96" s="137"/>
      <c r="B96" s="14" t="s">
        <v>211</v>
      </c>
      <c r="C96" s="13">
        <v>50</v>
      </c>
      <c r="D96" s="13"/>
      <c r="E96" s="13"/>
      <c r="F96" s="13"/>
      <c r="G96" s="13"/>
      <c r="H96" s="13"/>
      <c r="I96" s="13"/>
      <c r="J96" s="13"/>
      <c r="K96" s="10"/>
      <c r="L96" s="10"/>
      <c r="M96" s="10"/>
      <c r="N96" s="10"/>
      <c r="O96" s="10"/>
      <c r="P96" s="10"/>
    </row>
    <row r="97" spans="1:16" ht="15.75" x14ac:dyDescent="0.25">
      <c r="A97" s="137"/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ht="15.75" x14ac:dyDescent="0.25">
      <c r="A98" s="106"/>
      <c r="B98" s="94" t="s">
        <v>19</v>
      </c>
      <c r="C98" s="99"/>
      <c r="D98" s="99">
        <f t="shared" ref="D98:P98" si="2">SUM(D71+D73+D84+D89+D91+D94)</f>
        <v>19.02</v>
      </c>
      <c r="E98" s="99">
        <f t="shared" si="2"/>
        <v>15.77</v>
      </c>
      <c r="F98" s="99">
        <f t="shared" si="2"/>
        <v>70.31</v>
      </c>
      <c r="G98" s="99">
        <f t="shared" si="2"/>
        <v>492.26</v>
      </c>
      <c r="H98" s="99">
        <f t="shared" si="2"/>
        <v>0.33</v>
      </c>
      <c r="I98" s="99">
        <f t="shared" si="2"/>
        <v>42.92</v>
      </c>
      <c r="J98" s="99">
        <f t="shared" si="2"/>
        <v>3.66</v>
      </c>
      <c r="K98" s="99">
        <f t="shared" si="2"/>
        <v>4.03</v>
      </c>
      <c r="L98" s="99">
        <f t="shared" si="2"/>
        <v>132.47999999999999</v>
      </c>
      <c r="M98" s="99">
        <f t="shared" si="2"/>
        <v>331.04</v>
      </c>
      <c r="N98" s="99">
        <f t="shared" si="2"/>
        <v>108.75</v>
      </c>
      <c r="O98" s="99">
        <f t="shared" si="2"/>
        <v>7.4300000000000006</v>
      </c>
      <c r="P98" s="99">
        <f t="shared" si="2"/>
        <v>5.2</v>
      </c>
    </row>
    <row r="99" spans="1:16" ht="16.5" thickBot="1" x14ac:dyDescent="0.3">
      <c r="A99" s="9"/>
      <c r="B99" s="39" t="s">
        <v>76</v>
      </c>
      <c r="C99" s="40"/>
      <c r="D99" s="52" t="s">
        <v>103</v>
      </c>
      <c r="E99" s="52" t="s">
        <v>104</v>
      </c>
      <c r="F99" s="52" t="s">
        <v>105</v>
      </c>
      <c r="G99" s="52" t="s">
        <v>106</v>
      </c>
      <c r="H99" s="9"/>
      <c r="I99" s="9"/>
      <c r="J99" s="9"/>
      <c r="K99" s="9"/>
      <c r="L99" s="9"/>
      <c r="M99" s="9"/>
      <c r="N99" s="9"/>
      <c r="O99" s="9"/>
      <c r="P99" s="137">
        <v>5</v>
      </c>
    </row>
    <row r="101" spans="1:16" ht="15.75" x14ac:dyDescent="0.25">
      <c r="A101" s="224" t="s">
        <v>25</v>
      </c>
      <c r="B101" s="224"/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149"/>
    </row>
    <row r="102" spans="1:16" ht="15.75" x14ac:dyDescent="0.25">
      <c r="A102" s="11"/>
      <c r="B102" s="11" t="s">
        <v>101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6" ht="15.75" x14ac:dyDescent="0.25">
      <c r="A103" s="219" t="s">
        <v>0</v>
      </c>
      <c r="B103" s="219" t="s">
        <v>1</v>
      </c>
      <c r="C103" s="219" t="s">
        <v>2</v>
      </c>
      <c r="D103" s="221" t="s">
        <v>3</v>
      </c>
      <c r="E103" s="222"/>
      <c r="F103" s="223"/>
      <c r="G103" s="219" t="s">
        <v>7</v>
      </c>
      <c r="H103" s="221" t="s">
        <v>8</v>
      </c>
      <c r="I103" s="222"/>
      <c r="J103" s="222"/>
      <c r="K103" s="223"/>
      <c r="L103" s="221" t="s">
        <v>12</v>
      </c>
      <c r="M103" s="222"/>
      <c r="N103" s="222"/>
      <c r="O103" s="223"/>
      <c r="P103" s="212" t="s">
        <v>196</v>
      </c>
    </row>
    <row r="104" spans="1:16" ht="15.75" x14ac:dyDescent="0.25">
      <c r="A104" s="220"/>
      <c r="B104" s="220"/>
      <c r="C104" s="220"/>
      <c r="D104" s="58" t="s">
        <v>4</v>
      </c>
      <c r="E104" s="58" t="s">
        <v>5</v>
      </c>
      <c r="F104" s="58" t="s">
        <v>6</v>
      </c>
      <c r="G104" s="220"/>
      <c r="H104" s="58" t="s">
        <v>9</v>
      </c>
      <c r="I104" s="58" t="s">
        <v>10</v>
      </c>
      <c r="J104" s="58" t="s">
        <v>11</v>
      </c>
      <c r="K104" s="58" t="s">
        <v>18</v>
      </c>
      <c r="L104" s="58" t="s">
        <v>13</v>
      </c>
      <c r="M104" s="58" t="s">
        <v>14</v>
      </c>
      <c r="N104" s="58" t="s">
        <v>15</v>
      </c>
      <c r="O104" s="58" t="s">
        <v>16</v>
      </c>
      <c r="P104" s="213"/>
    </row>
    <row r="105" spans="1:16" ht="15.75" x14ac:dyDescent="0.25">
      <c r="A105" s="6">
        <v>1</v>
      </c>
      <c r="B105" s="6">
        <v>2</v>
      </c>
      <c r="C105" s="6">
        <v>3</v>
      </c>
      <c r="D105" s="6">
        <v>4</v>
      </c>
      <c r="E105" s="6">
        <v>5</v>
      </c>
      <c r="F105" s="6">
        <v>6</v>
      </c>
      <c r="G105" s="6">
        <v>7</v>
      </c>
      <c r="H105" s="6">
        <v>8</v>
      </c>
      <c r="I105" s="6">
        <v>9</v>
      </c>
      <c r="J105" s="6">
        <v>10</v>
      </c>
      <c r="K105" s="6">
        <v>11</v>
      </c>
      <c r="L105" s="6">
        <v>12</v>
      </c>
      <c r="M105" s="6">
        <v>13</v>
      </c>
      <c r="N105" s="6">
        <v>14</v>
      </c>
      <c r="O105" s="6">
        <v>15</v>
      </c>
      <c r="P105" s="6"/>
    </row>
    <row r="106" spans="1:16" ht="15.75" x14ac:dyDescent="0.25">
      <c r="A106" s="135" t="s">
        <v>171</v>
      </c>
      <c r="B106" s="92" t="s">
        <v>26</v>
      </c>
      <c r="C106" s="96">
        <v>100</v>
      </c>
      <c r="D106" s="96">
        <v>1.56</v>
      </c>
      <c r="E106" s="96">
        <v>10.16</v>
      </c>
      <c r="F106" s="96">
        <v>7.92</v>
      </c>
      <c r="G106" s="96">
        <v>130.16999999999999</v>
      </c>
      <c r="H106" s="96">
        <v>0.06</v>
      </c>
      <c r="I106" s="96">
        <v>9.9499999999999993</v>
      </c>
      <c r="J106" s="96">
        <v>0.96</v>
      </c>
      <c r="K106" s="96">
        <v>0.56999999999999995</v>
      </c>
      <c r="L106" s="96">
        <v>26.85</v>
      </c>
      <c r="M106" s="96">
        <v>44.97</v>
      </c>
      <c r="N106" s="96">
        <v>19.760000000000002</v>
      </c>
      <c r="O106" s="96">
        <v>0.81</v>
      </c>
      <c r="P106" s="96">
        <v>0.6</v>
      </c>
    </row>
    <row r="107" spans="1:16" ht="15.75" x14ac:dyDescent="0.25">
      <c r="A107" s="136"/>
      <c r="B107" s="14" t="s">
        <v>45</v>
      </c>
      <c r="C107" s="13">
        <v>23</v>
      </c>
      <c r="D107" s="59"/>
      <c r="E107" s="59"/>
      <c r="F107" s="13"/>
      <c r="G107" s="13"/>
      <c r="H107" s="13"/>
      <c r="I107" s="13"/>
      <c r="J107" s="13"/>
      <c r="K107" s="8"/>
      <c r="L107" s="8"/>
      <c r="M107" s="8"/>
      <c r="N107" s="8"/>
      <c r="O107" s="8"/>
      <c r="P107" s="8"/>
    </row>
    <row r="108" spans="1:16" ht="15.75" x14ac:dyDescent="0.25">
      <c r="A108" s="136"/>
      <c r="B108" s="14" t="s">
        <v>57</v>
      </c>
      <c r="C108" s="13">
        <v>16</v>
      </c>
      <c r="D108" s="59"/>
      <c r="E108" s="59"/>
      <c r="F108" s="13"/>
      <c r="G108" s="13"/>
      <c r="H108" s="13"/>
      <c r="I108" s="13"/>
      <c r="J108" s="13"/>
      <c r="K108" s="8"/>
      <c r="L108" s="8"/>
      <c r="M108" s="8"/>
      <c r="N108" s="8"/>
      <c r="O108" s="8"/>
      <c r="P108" s="8"/>
    </row>
    <row r="109" spans="1:16" ht="15.75" x14ac:dyDescent="0.25">
      <c r="A109" s="136"/>
      <c r="B109" s="14" t="s">
        <v>46</v>
      </c>
      <c r="C109" s="13">
        <v>10</v>
      </c>
      <c r="D109" s="59"/>
      <c r="E109" s="59"/>
      <c r="F109" s="13"/>
      <c r="G109" s="13"/>
      <c r="H109" s="13"/>
      <c r="I109" s="13"/>
      <c r="J109" s="13"/>
      <c r="K109" s="8"/>
      <c r="L109" s="8"/>
      <c r="M109" s="8"/>
      <c r="N109" s="8"/>
      <c r="O109" s="8"/>
      <c r="P109" s="8"/>
    </row>
    <row r="110" spans="1:16" ht="15.75" x14ac:dyDescent="0.25">
      <c r="A110" s="136"/>
      <c r="B110" s="14" t="s">
        <v>55</v>
      </c>
      <c r="C110" s="13">
        <v>19</v>
      </c>
      <c r="D110" s="59"/>
      <c r="E110" s="59"/>
      <c r="F110" s="59"/>
      <c r="G110" s="13"/>
      <c r="H110" s="13"/>
      <c r="I110" s="13"/>
      <c r="J110" s="13"/>
      <c r="K110" s="8"/>
      <c r="L110" s="8"/>
      <c r="M110" s="8"/>
      <c r="N110" s="8"/>
      <c r="O110" s="8"/>
      <c r="P110" s="8"/>
    </row>
    <row r="111" spans="1:16" ht="15.75" x14ac:dyDescent="0.25">
      <c r="A111" s="136"/>
      <c r="B111" s="14" t="s">
        <v>48</v>
      </c>
      <c r="C111" s="13">
        <v>15</v>
      </c>
      <c r="D111" s="59"/>
      <c r="E111" s="59"/>
      <c r="F111" s="59"/>
      <c r="G111" s="13"/>
      <c r="H111" s="13"/>
      <c r="I111" s="13"/>
      <c r="J111" s="13"/>
      <c r="K111" s="8"/>
      <c r="L111" s="8"/>
      <c r="M111" s="8"/>
      <c r="N111" s="8"/>
      <c r="O111" s="8"/>
      <c r="P111" s="8"/>
    </row>
    <row r="112" spans="1:16" ht="15.75" x14ac:dyDescent="0.25">
      <c r="A112" s="136"/>
      <c r="B112" s="14" t="s">
        <v>47</v>
      </c>
      <c r="C112" s="13">
        <v>8</v>
      </c>
      <c r="D112" s="59"/>
      <c r="E112" s="59"/>
      <c r="F112" s="13"/>
      <c r="G112" s="13"/>
      <c r="H112" s="13"/>
      <c r="I112" s="13"/>
      <c r="J112" s="13"/>
      <c r="K112" s="8"/>
      <c r="L112" s="8"/>
      <c r="M112" s="8"/>
      <c r="N112" s="8"/>
      <c r="O112" s="8"/>
      <c r="P112" s="8"/>
    </row>
    <row r="113" spans="1:16" ht="15.75" x14ac:dyDescent="0.25">
      <c r="A113" s="136"/>
      <c r="B113" s="14" t="s">
        <v>41</v>
      </c>
      <c r="C113" s="13">
        <v>10</v>
      </c>
      <c r="D113" s="59"/>
      <c r="E113" s="13"/>
      <c r="F113" s="59"/>
      <c r="G113" s="13"/>
      <c r="H113" s="13"/>
      <c r="I113" s="13"/>
      <c r="J113" s="13"/>
      <c r="K113" s="8"/>
      <c r="L113" s="8"/>
      <c r="M113" s="8"/>
      <c r="N113" s="8"/>
      <c r="O113" s="8"/>
      <c r="P113" s="8"/>
    </row>
    <row r="114" spans="1:16" ht="15.75" x14ac:dyDescent="0.25">
      <c r="A114" s="136"/>
      <c r="B114" s="14" t="s">
        <v>42</v>
      </c>
      <c r="C114" s="13">
        <v>0.1</v>
      </c>
      <c r="D114" s="59"/>
      <c r="E114" s="59"/>
      <c r="F114" s="59"/>
      <c r="G114" s="59"/>
      <c r="H114" s="59"/>
      <c r="I114" s="59"/>
      <c r="J114" s="59"/>
      <c r="K114" s="8"/>
      <c r="L114" s="8"/>
      <c r="M114" s="8"/>
      <c r="N114" s="8"/>
      <c r="O114" s="8"/>
      <c r="P114" s="8"/>
    </row>
    <row r="115" spans="1:16" ht="15.75" x14ac:dyDescent="0.25">
      <c r="A115" s="136"/>
      <c r="B115" s="14"/>
      <c r="C115" s="59"/>
      <c r="D115" s="13"/>
      <c r="E115" s="13"/>
      <c r="F115" s="13"/>
      <c r="G115" s="13"/>
      <c r="H115" s="13"/>
      <c r="I115" s="13"/>
      <c r="J115" s="13"/>
      <c r="K115" s="8"/>
      <c r="L115" s="8"/>
      <c r="M115" s="8"/>
      <c r="N115" s="8"/>
      <c r="O115" s="8"/>
      <c r="P115" s="8"/>
    </row>
    <row r="116" spans="1:16" ht="15.75" x14ac:dyDescent="0.25">
      <c r="A116" s="135" t="s">
        <v>187</v>
      </c>
      <c r="B116" s="92" t="s">
        <v>66</v>
      </c>
      <c r="C116" s="96">
        <v>200</v>
      </c>
      <c r="D116" s="96">
        <v>5.31</v>
      </c>
      <c r="E116" s="96">
        <v>8.4700000000000006</v>
      </c>
      <c r="F116" s="96">
        <v>1.03</v>
      </c>
      <c r="G116" s="96">
        <v>101</v>
      </c>
      <c r="H116" s="96">
        <v>0.04</v>
      </c>
      <c r="I116" s="96">
        <v>0.1</v>
      </c>
      <c r="J116" s="96">
        <v>0.15</v>
      </c>
      <c r="K116" s="96">
        <v>0.1</v>
      </c>
      <c r="L116" s="96">
        <v>47.96</v>
      </c>
      <c r="M116" s="96">
        <v>91.25</v>
      </c>
      <c r="N116" s="96">
        <v>7.36</v>
      </c>
      <c r="O116" s="96">
        <v>1.08</v>
      </c>
      <c r="P116" s="96">
        <v>0.08</v>
      </c>
    </row>
    <row r="117" spans="1:16" ht="15.75" x14ac:dyDescent="0.25">
      <c r="A117" s="136"/>
      <c r="B117" s="14" t="s">
        <v>49</v>
      </c>
      <c r="C117" s="13">
        <v>80</v>
      </c>
      <c r="D117" s="13"/>
      <c r="E117" s="13"/>
      <c r="F117" s="13"/>
      <c r="G117" s="13"/>
      <c r="H117" s="13"/>
      <c r="I117" s="13"/>
      <c r="J117" s="13"/>
      <c r="K117" s="8"/>
      <c r="L117" s="8"/>
      <c r="M117" s="8"/>
      <c r="N117" s="6"/>
      <c r="O117" s="6"/>
      <c r="P117" s="6"/>
    </row>
    <row r="118" spans="1:16" ht="15.75" x14ac:dyDescent="0.25">
      <c r="A118" s="136"/>
      <c r="B118" s="14" t="s">
        <v>23</v>
      </c>
      <c r="C118" s="13">
        <v>5</v>
      </c>
      <c r="D118" s="59"/>
      <c r="E118" s="13"/>
      <c r="F118" s="59"/>
      <c r="G118" s="13"/>
      <c r="H118" s="13"/>
      <c r="I118" s="13"/>
      <c r="J118" s="13"/>
      <c r="K118" s="8"/>
      <c r="L118" s="8"/>
      <c r="M118" s="8"/>
      <c r="N118" s="6"/>
      <c r="O118" s="6"/>
      <c r="P118" s="6"/>
    </row>
    <row r="119" spans="1:16" ht="15.75" x14ac:dyDescent="0.25">
      <c r="A119" s="136"/>
      <c r="B119" s="14" t="s">
        <v>50</v>
      </c>
      <c r="C119" s="13">
        <v>80</v>
      </c>
      <c r="D119" s="13"/>
      <c r="E119" s="13"/>
      <c r="F119" s="13"/>
      <c r="G119" s="13"/>
      <c r="H119" s="13"/>
      <c r="I119" s="13"/>
      <c r="J119" s="13"/>
      <c r="K119" s="8"/>
      <c r="L119" s="8"/>
      <c r="M119" s="8"/>
      <c r="N119" s="6"/>
      <c r="O119" s="6"/>
      <c r="P119" s="6"/>
    </row>
    <row r="120" spans="1:16" ht="15.75" x14ac:dyDescent="0.25">
      <c r="A120" s="136"/>
      <c r="B120" s="14" t="s">
        <v>42</v>
      </c>
      <c r="C120" s="13">
        <v>1</v>
      </c>
      <c r="D120" s="59"/>
      <c r="E120" s="59"/>
      <c r="F120" s="59"/>
      <c r="G120" s="59"/>
      <c r="H120" s="59"/>
      <c r="I120" s="59"/>
      <c r="J120" s="59"/>
      <c r="K120" s="8"/>
      <c r="L120" s="8"/>
      <c r="M120" s="8"/>
      <c r="N120" s="6"/>
      <c r="O120" s="6"/>
      <c r="P120" s="6"/>
    </row>
    <row r="121" spans="1:16" ht="15.75" x14ac:dyDescent="0.25">
      <c r="A121" s="136"/>
      <c r="B121" s="14"/>
      <c r="C121" s="59"/>
      <c r="D121" s="13"/>
      <c r="E121" s="13"/>
      <c r="F121" s="13"/>
      <c r="G121" s="13"/>
      <c r="H121" s="13"/>
      <c r="I121" s="13"/>
      <c r="J121" s="13"/>
      <c r="K121" s="8"/>
      <c r="L121" s="8"/>
      <c r="M121" s="8"/>
      <c r="N121" s="6"/>
      <c r="O121" s="6"/>
      <c r="P121" s="6"/>
    </row>
    <row r="122" spans="1:16" ht="15.75" x14ac:dyDescent="0.25">
      <c r="A122" s="114" t="s">
        <v>159</v>
      </c>
      <c r="B122" s="94" t="s">
        <v>110</v>
      </c>
      <c r="C122" s="99">
        <v>200</v>
      </c>
      <c r="D122" s="99">
        <v>0.2</v>
      </c>
      <c r="E122" s="99">
        <v>0</v>
      </c>
      <c r="F122" s="99">
        <v>6.4</v>
      </c>
      <c r="G122" s="99">
        <v>26.4</v>
      </c>
      <c r="H122" s="99">
        <v>0</v>
      </c>
      <c r="I122" s="99">
        <v>0</v>
      </c>
      <c r="J122" s="99">
        <v>0</v>
      </c>
      <c r="K122" s="99">
        <v>0.1</v>
      </c>
      <c r="L122" s="99">
        <v>4</v>
      </c>
      <c r="M122" s="99">
        <v>7</v>
      </c>
      <c r="N122" s="99">
        <v>4</v>
      </c>
      <c r="O122" s="99">
        <v>1</v>
      </c>
      <c r="P122" s="99">
        <v>1</v>
      </c>
    </row>
    <row r="123" spans="1:16" s="90" customFormat="1" ht="15.75" x14ac:dyDescent="0.25">
      <c r="A123" s="165"/>
      <c r="B123" s="166" t="s">
        <v>81</v>
      </c>
      <c r="C123" s="123">
        <v>1</v>
      </c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</row>
    <row r="124" spans="1:16" s="90" customFormat="1" ht="15.75" x14ac:dyDescent="0.25">
      <c r="A124" s="165"/>
      <c r="B124" s="166" t="s">
        <v>52</v>
      </c>
      <c r="C124" s="123">
        <v>15</v>
      </c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</row>
    <row r="125" spans="1:16" ht="15.75" x14ac:dyDescent="0.25">
      <c r="A125" s="137"/>
      <c r="B125" s="23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</row>
    <row r="126" spans="1:16" ht="15.75" x14ac:dyDescent="0.25">
      <c r="A126" s="138" t="s">
        <v>163</v>
      </c>
      <c r="B126" s="94" t="s">
        <v>51</v>
      </c>
      <c r="C126" s="99">
        <v>30</v>
      </c>
      <c r="D126" s="99">
        <v>1.98</v>
      </c>
      <c r="E126" s="99">
        <v>0.36</v>
      </c>
      <c r="F126" s="99">
        <v>10.26</v>
      </c>
      <c r="G126" s="99">
        <v>54.3</v>
      </c>
      <c r="H126" s="99">
        <v>0.05</v>
      </c>
      <c r="I126" s="99"/>
      <c r="J126" s="99"/>
      <c r="K126" s="99">
        <v>0.25</v>
      </c>
      <c r="L126" s="99">
        <v>10.5</v>
      </c>
      <c r="M126" s="99">
        <v>47.4</v>
      </c>
      <c r="N126" s="96">
        <v>14.1</v>
      </c>
      <c r="O126" s="96">
        <v>1.17</v>
      </c>
      <c r="P126" s="96">
        <v>0.8</v>
      </c>
    </row>
    <row r="127" spans="1:16" ht="15.75" x14ac:dyDescent="0.25">
      <c r="A127" s="137"/>
      <c r="B127" s="14" t="s">
        <v>51</v>
      </c>
      <c r="C127" s="13">
        <v>30</v>
      </c>
      <c r="D127" s="13"/>
      <c r="E127" s="13"/>
      <c r="F127" s="13"/>
      <c r="G127" s="13"/>
      <c r="H127" s="13"/>
      <c r="I127" s="13"/>
      <c r="J127" s="13"/>
      <c r="K127" s="10"/>
      <c r="L127" s="10"/>
      <c r="M127" s="10"/>
      <c r="N127" s="6"/>
      <c r="O127" s="6"/>
      <c r="P127" s="6"/>
    </row>
    <row r="128" spans="1:16" ht="15.75" x14ac:dyDescent="0.25">
      <c r="A128" s="137"/>
      <c r="B128" s="14"/>
      <c r="C128" s="59"/>
      <c r="D128" s="13"/>
      <c r="E128" s="13"/>
      <c r="F128" s="13"/>
      <c r="G128" s="13"/>
      <c r="H128" s="13"/>
      <c r="I128" s="13"/>
      <c r="J128" s="13"/>
      <c r="K128" s="10"/>
      <c r="L128" s="10"/>
      <c r="M128" s="10"/>
      <c r="N128" s="6"/>
      <c r="O128" s="6"/>
      <c r="P128" s="6"/>
    </row>
    <row r="129" spans="1:16" ht="15.75" x14ac:dyDescent="0.25">
      <c r="A129" s="138" t="s">
        <v>163</v>
      </c>
      <c r="B129" s="111" t="s">
        <v>28</v>
      </c>
      <c r="C129" s="118">
        <v>30</v>
      </c>
      <c r="D129" s="118">
        <v>2.2799999999999998</v>
      </c>
      <c r="E129" s="118">
        <v>0.24</v>
      </c>
      <c r="F129" s="118">
        <v>14.58</v>
      </c>
      <c r="G129" s="118">
        <v>71.400000000000006</v>
      </c>
      <c r="H129" s="118">
        <v>0.03</v>
      </c>
      <c r="I129" s="118"/>
      <c r="J129" s="118"/>
      <c r="K129" s="115">
        <v>0.28000000000000003</v>
      </c>
      <c r="L129" s="115">
        <v>6</v>
      </c>
      <c r="M129" s="115">
        <v>19.5</v>
      </c>
      <c r="N129" s="116">
        <v>4.2</v>
      </c>
      <c r="O129" s="116">
        <v>0.33</v>
      </c>
      <c r="P129" s="116">
        <v>1.2</v>
      </c>
    </row>
    <row r="130" spans="1:16" ht="15.75" x14ac:dyDescent="0.25">
      <c r="A130" s="136"/>
      <c r="B130" s="53"/>
      <c r="C130" s="49"/>
      <c r="D130" s="49"/>
      <c r="E130" s="49"/>
      <c r="F130" s="49"/>
      <c r="G130" s="49"/>
      <c r="H130" s="49"/>
      <c r="I130" s="49"/>
      <c r="J130" s="49"/>
      <c r="K130" s="45"/>
      <c r="L130" s="45"/>
      <c r="M130" s="45"/>
      <c r="N130" s="45"/>
      <c r="O130" s="45"/>
      <c r="P130" s="45"/>
    </row>
    <row r="131" spans="1:16" ht="15.75" x14ac:dyDescent="0.25">
      <c r="A131" s="138" t="s">
        <v>163</v>
      </c>
      <c r="B131" s="111" t="s">
        <v>24</v>
      </c>
      <c r="C131" s="118">
        <v>80</v>
      </c>
      <c r="D131" s="118">
        <v>0.96</v>
      </c>
      <c r="E131" s="118">
        <v>0.48</v>
      </c>
      <c r="F131" s="118">
        <v>9.7200000000000006</v>
      </c>
      <c r="G131" s="118">
        <v>56</v>
      </c>
      <c r="H131" s="118">
        <v>0.02</v>
      </c>
      <c r="I131" s="118">
        <v>216</v>
      </c>
      <c r="J131" s="118">
        <v>108</v>
      </c>
      <c r="K131" s="115">
        <v>0.48</v>
      </c>
      <c r="L131" s="115">
        <v>48</v>
      </c>
      <c r="M131" s="115">
        <v>40.799999999999997</v>
      </c>
      <c r="N131" s="116">
        <v>30</v>
      </c>
      <c r="O131" s="116">
        <v>0.96</v>
      </c>
      <c r="P131" s="116">
        <v>0.8</v>
      </c>
    </row>
    <row r="132" spans="1:16" ht="15.75" x14ac:dyDescent="0.25">
      <c r="A132" s="137"/>
      <c r="B132" s="54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5"/>
      <c r="O132" s="45"/>
      <c r="P132" s="45"/>
    </row>
    <row r="133" spans="1:16" ht="15.75" x14ac:dyDescent="0.25">
      <c r="A133" s="138"/>
      <c r="B133" s="94" t="s">
        <v>19</v>
      </c>
      <c r="C133" s="99"/>
      <c r="D133" s="110">
        <f>SUM(D106+D116+D122+D126+D129+D131)</f>
        <v>12.29</v>
      </c>
      <c r="E133" s="110">
        <f t="shared" ref="E133:P133" si="3">SUM(E106+E116+E122+E126+E129+E131)</f>
        <v>19.71</v>
      </c>
      <c r="F133" s="110">
        <f t="shared" si="3"/>
        <v>49.91</v>
      </c>
      <c r="G133" s="110">
        <f t="shared" si="3"/>
        <v>439.27</v>
      </c>
      <c r="H133" s="110">
        <f t="shared" si="3"/>
        <v>0.2</v>
      </c>
      <c r="I133" s="110">
        <f t="shared" si="3"/>
        <v>226.05</v>
      </c>
      <c r="J133" s="110">
        <f t="shared" si="3"/>
        <v>109.11</v>
      </c>
      <c r="K133" s="110">
        <f t="shared" si="3"/>
        <v>1.78</v>
      </c>
      <c r="L133" s="110">
        <f t="shared" si="3"/>
        <v>143.31</v>
      </c>
      <c r="M133" s="110">
        <f t="shared" si="3"/>
        <v>250.92000000000002</v>
      </c>
      <c r="N133" s="110">
        <f t="shared" si="3"/>
        <v>79.42</v>
      </c>
      <c r="O133" s="110">
        <f t="shared" si="3"/>
        <v>5.3500000000000005</v>
      </c>
      <c r="P133" s="110">
        <f t="shared" si="3"/>
        <v>4.4799999999999995</v>
      </c>
    </row>
    <row r="134" spans="1:16" ht="16.5" thickBot="1" x14ac:dyDescent="0.3">
      <c r="A134" s="39"/>
      <c r="B134" s="39" t="s">
        <v>76</v>
      </c>
      <c r="C134" s="40"/>
      <c r="D134" s="52" t="s">
        <v>103</v>
      </c>
      <c r="E134" s="52" t="s">
        <v>104</v>
      </c>
      <c r="F134" s="52" t="s">
        <v>105</v>
      </c>
      <c r="G134" s="52" t="s">
        <v>106</v>
      </c>
      <c r="H134" s="39"/>
      <c r="I134" s="39"/>
      <c r="J134" s="39"/>
      <c r="K134" s="39"/>
      <c r="L134" s="39"/>
      <c r="M134" s="39"/>
      <c r="N134" s="39"/>
      <c r="O134" s="39"/>
      <c r="P134" s="137">
        <v>5</v>
      </c>
    </row>
    <row r="136" spans="1:16" ht="15.75" x14ac:dyDescent="0.25">
      <c r="A136" s="224" t="s">
        <v>27</v>
      </c>
      <c r="B136" s="224"/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149"/>
    </row>
    <row r="137" spans="1:16" ht="15.75" x14ac:dyDescent="0.25">
      <c r="A137" s="11"/>
      <c r="B137" s="11" t="s">
        <v>101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1:16" ht="15.75" x14ac:dyDescent="0.25">
      <c r="A138" s="219" t="s">
        <v>0</v>
      </c>
      <c r="B138" s="219" t="s">
        <v>1</v>
      </c>
      <c r="C138" s="219" t="s">
        <v>2</v>
      </c>
      <c r="D138" s="221" t="s">
        <v>3</v>
      </c>
      <c r="E138" s="222"/>
      <c r="F138" s="223"/>
      <c r="G138" s="219" t="s">
        <v>7</v>
      </c>
      <c r="H138" s="221" t="s">
        <v>8</v>
      </c>
      <c r="I138" s="222"/>
      <c r="J138" s="222"/>
      <c r="K138" s="223"/>
      <c r="L138" s="221" t="s">
        <v>12</v>
      </c>
      <c r="M138" s="222"/>
      <c r="N138" s="222"/>
      <c r="O138" s="223"/>
      <c r="P138" s="212" t="s">
        <v>196</v>
      </c>
    </row>
    <row r="139" spans="1:16" ht="15.75" x14ac:dyDescent="0.25">
      <c r="A139" s="220"/>
      <c r="B139" s="220"/>
      <c r="C139" s="220"/>
      <c r="D139" s="58" t="s">
        <v>4</v>
      </c>
      <c r="E139" s="58" t="s">
        <v>5</v>
      </c>
      <c r="F139" s="58" t="s">
        <v>6</v>
      </c>
      <c r="G139" s="220"/>
      <c r="H139" s="58" t="s">
        <v>9</v>
      </c>
      <c r="I139" s="58" t="s">
        <v>10</v>
      </c>
      <c r="J139" s="58" t="s">
        <v>11</v>
      </c>
      <c r="K139" s="58" t="s">
        <v>18</v>
      </c>
      <c r="L139" s="58" t="s">
        <v>13</v>
      </c>
      <c r="M139" s="58" t="s">
        <v>14</v>
      </c>
      <c r="N139" s="58" t="s">
        <v>15</v>
      </c>
      <c r="O139" s="58" t="s">
        <v>16</v>
      </c>
      <c r="P139" s="213"/>
    </row>
    <row r="140" spans="1:16" ht="15.75" x14ac:dyDescent="0.25">
      <c r="A140" s="6">
        <v>1</v>
      </c>
      <c r="B140" s="6">
        <v>2</v>
      </c>
      <c r="C140" s="6">
        <v>3</v>
      </c>
      <c r="D140" s="6">
        <v>4</v>
      </c>
      <c r="E140" s="6">
        <v>5</v>
      </c>
      <c r="F140" s="6">
        <v>6</v>
      </c>
      <c r="G140" s="6">
        <v>7</v>
      </c>
      <c r="H140" s="6">
        <v>8</v>
      </c>
      <c r="I140" s="6">
        <v>9</v>
      </c>
      <c r="J140" s="6">
        <v>10</v>
      </c>
      <c r="K140" s="6">
        <v>11</v>
      </c>
      <c r="L140" s="6">
        <v>12</v>
      </c>
      <c r="M140" s="6">
        <v>13</v>
      </c>
      <c r="N140" s="6">
        <v>14</v>
      </c>
      <c r="O140" s="6">
        <v>15</v>
      </c>
      <c r="P140" s="6">
        <v>16</v>
      </c>
    </row>
    <row r="141" spans="1:16" ht="15.75" x14ac:dyDescent="0.25">
      <c r="A141" s="135" t="s">
        <v>194</v>
      </c>
      <c r="B141" s="105" t="s">
        <v>92</v>
      </c>
      <c r="C141" s="96">
        <v>100</v>
      </c>
      <c r="D141" s="96">
        <v>1.1000000000000001</v>
      </c>
      <c r="E141" s="96">
        <v>0.2</v>
      </c>
      <c r="F141" s="96">
        <v>3.8</v>
      </c>
      <c r="G141" s="96">
        <v>23</v>
      </c>
      <c r="H141" s="96">
        <v>0.06</v>
      </c>
      <c r="I141" s="96">
        <v>25</v>
      </c>
      <c r="J141" s="96">
        <v>1.2</v>
      </c>
      <c r="K141" s="96">
        <v>0.53</v>
      </c>
      <c r="L141" s="96">
        <v>14</v>
      </c>
      <c r="M141" s="96">
        <v>26</v>
      </c>
      <c r="N141" s="96">
        <v>20</v>
      </c>
      <c r="O141" s="6">
        <v>0.9</v>
      </c>
      <c r="P141" s="6">
        <v>0.3</v>
      </c>
    </row>
    <row r="142" spans="1:16" ht="15.75" x14ac:dyDescent="0.25">
      <c r="A142" s="136"/>
      <c r="B142" s="28" t="s">
        <v>92</v>
      </c>
      <c r="C142" s="27">
        <v>100</v>
      </c>
      <c r="D142" s="59"/>
      <c r="E142" s="59"/>
      <c r="F142" s="13"/>
      <c r="G142" s="13"/>
      <c r="H142" s="13"/>
      <c r="I142" s="13"/>
      <c r="J142" s="13"/>
      <c r="K142" s="6"/>
      <c r="L142" s="6"/>
      <c r="M142" s="6"/>
      <c r="N142" s="6"/>
      <c r="O142" s="6"/>
      <c r="P142" s="6"/>
    </row>
    <row r="143" spans="1:16" ht="15.75" x14ac:dyDescent="0.25">
      <c r="A143" s="136"/>
      <c r="B143" s="29"/>
      <c r="C143" s="13"/>
      <c r="D143" s="59"/>
      <c r="E143" s="59"/>
      <c r="F143" s="59"/>
      <c r="G143" s="13"/>
      <c r="H143" s="13"/>
      <c r="I143" s="13"/>
      <c r="J143" s="13"/>
      <c r="K143" s="6"/>
      <c r="L143" s="6"/>
      <c r="M143" s="6"/>
      <c r="N143" s="6"/>
      <c r="O143" s="6"/>
      <c r="P143" s="6"/>
    </row>
    <row r="144" spans="1:16" ht="15.75" x14ac:dyDescent="0.25">
      <c r="A144" s="135" t="s">
        <v>173</v>
      </c>
      <c r="B144" s="105" t="s">
        <v>188</v>
      </c>
      <c r="C144" s="96">
        <v>100</v>
      </c>
      <c r="D144" s="96">
        <v>14.96</v>
      </c>
      <c r="E144" s="96">
        <v>13.27</v>
      </c>
      <c r="F144" s="96">
        <v>4.46</v>
      </c>
      <c r="G144" s="96">
        <v>198</v>
      </c>
      <c r="H144" s="96">
        <v>7.0000000000000007E-2</v>
      </c>
      <c r="I144" s="96">
        <v>0.94</v>
      </c>
      <c r="J144" s="96">
        <v>0.11</v>
      </c>
      <c r="K144" s="96">
        <v>2.2400000000000002</v>
      </c>
      <c r="L144" s="96">
        <v>13.21</v>
      </c>
      <c r="M144" s="96">
        <v>14.8</v>
      </c>
      <c r="N144" s="96">
        <v>4.7</v>
      </c>
      <c r="O144" s="96">
        <v>0.32</v>
      </c>
      <c r="P144" s="96">
        <v>0.3</v>
      </c>
    </row>
    <row r="145" spans="1:16" ht="15.75" x14ac:dyDescent="0.25">
      <c r="A145" s="136"/>
      <c r="B145" s="28" t="s">
        <v>69</v>
      </c>
      <c r="C145" s="13">
        <v>107</v>
      </c>
      <c r="D145" s="13"/>
      <c r="E145" s="13"/>
      <c r="F145" s="59"/>
      <c r="G145" s="13"/>
      <c r="H145" s="13"/>
      <c r="I145" s="13"/>
      <c r="J145" s="13"/>
      <c r="K145" s="6"/>
      <c r="L145" s="6"/>
      <c r="M145" s="6"/>
      <c r="N145" s="6"/>
      <c r="O145" s="6"/>
      <c r="P145" s="6"/>
    </row>
    <row r="146" spans="1:16" ht="15.75" x14ac:dyDescent="0.25">
      <c r="A146" s="136"/>
      <c r="B146" s="29" t="s">
        <v>23</v>
      </c>
      <c r="C146" s="13">
        <v>5</v>
      </c>
      <c r="D146" s="59"/>
      <c r="E146" s="13"/>
      <c r="F146" s="59"/>
      <c r="G146" s="13"/>
      <c r="H146" s="13"/>
      <c r="I146" s="13"/>
      <c r="J146" s="13"/>
      <c r="K146" s="6"/>
      <c r="L146" s="6"/>
      <c r="M146" s="6"/>
      <c r="N146" s="6"/>
      <c r="O146" s="6"/>
      <c r="P146" s="6"/>
    </row>
    <row r="147" spans="1:16" ht="15.75" x14ac:dyDescent="0.25">
      <c r="A147" s="136"/>
      <c r="B147" s="29" t="s">
        <v>47</v>
      </c>
      <c r="C147" s="13">
        <v>18</v>
      </c>
      <c r="D147" s="59"/>
      <c r="E147" s="59"/>
      <c r="F147" s="13"/>
      <c r="G147" s="13"/>
      <c r="H147" s="13"/>
      <c r="I147" s="13"/>
      <c r="J147" s="13"/>
      <c r="K147" s="6"/>
      <c r="L147" s="6"/>
      <c r="M147" s="6"/>
      <c r="N147" s="6"/>
      <c r="O147" s="6"/>
      <c r="P147" s="6"/>
    </row>
    <row r="148" spans="1:16" ht="15.75" x14ac:dyDescent="0.25">
      <c r="A148" s="136"/>
      <c r="B148" s="29" t="s">
        <v>61</v>
      </c>
      <c r="C148" s="27">
        <v>3.6</v>
      </c>
      <c r="D148" s="59"/>
      <c r="E148" s="59"/>
      <c r="F148" s="13"/>
      <c r="G148" s="13"/>
      <c r="H148" s="13"/>
      <c r="I148" s="13"/>
      <c r="J148" s="13"/>
      <c r="K148" s="6"/>
      <c r="L148" s="6"/>
      <c r="M148" s="6"/>
      <c r="N148" s="6"/>
      <c r="O148" s="6"/>
      <c r="P148" s="6"/>
    </row>
    <row r="149" spans="1:16" ht="15.75" x14ac:dyDescent="0.25">
      <c r="A149" s="136"/>
      <c r="B149" s="29" t="s">
        <v>60</v>
      </c>
      <c r="C149" s="13">
        <v>4</v>
      </c>
      <c r="D149" s="59"/>
      <c r="E149" s="59"/>
      <c r="F149" s="13"/>
      <c r="G149" s="13"/>
      <c r="H149" s="13"/>
      <c r="I149" s="13"/>
      <c r="J149" s="13"/>
      <c r="K149" s="6"/>
      <c r="L149" s="6"/>
      <c r="M149" s="6"/>
      <c r="N149" s="6"/>
      <c r="O149" s="6"/>
      <c r="P149" s="6"/>
    </row>
    <row r="150" spans="1:16" ht="15.75" x14ac:dyDescent="0.25">
      <c r="A150" s="136"/>
      <c r="B150" s="30" t="s">
        <v>42</v>
      </c>
      <c r="C150" s="13">
        <v>2</v>
      </c>
      <c r="D150" s="59"/>
      <c r="E150" s="59"/>
      <c r="F150" s="59"/>
      <c r="G150" s="59"/>
      <c r="H150" s="59"/>
      <c r="I150" s="59"/>
      <c r="J150" s="59"/>
      <c r="K150" s="6"/>
      <c r="L150" s="6"/>
      <c r="M150" s="6"/>
      <c r="N150" s="6"/>
      <c r="O150" s="6"/>
      <c r="P150" s="6"/>
    </row>
    <row r="151" spans="1:16" ht="15.75" x14ac:dyDescent="0.25">
      <c r="A151" s="136"/>
      <c r="B151" s="31"/>
      <c r="C151" s="59" t="s">
        <v>43</v>
      </c>
      <c r="D151" s="13"/>
      <c r="E151" s="13"/>
      <c r="F151" s="13"/>
      <c r="G151" s="13"/>
      <c r="H151" s="13"/>
      <c r="I151" s="13"/>
      <c r="J151" s="13"/>
      <c r="K151" s="6"/>
      <c r="L151" s="6"/>
      <c r="M151" s="6"/>
      <c r="N151" s="6"/>
      <c r="O151" s="6"/>
      <c r="P151" s="6"/>
    </row>
    <row r="152" spans="1:16" ht="15.75" x14ac:dyDescent="0.25">
      <c r="A152" s="147" t="s">
        <v>189</v>
      </c>
      <c r="B152" s="120" t="s">
        <v>114</v>
      </c>
      <c r="C152" s="118">
        <v>200</v>
      </c>
      <c r="D152" s="118">
        <v>5.8</v>
      </c>
      <c r="E152" s="118">
        <v>9.4</v>
      </c>
      <c r="F152" s="118">
        <v>44.7</v>
      </c>
      <c r="G152" s="118">
        <v>286.89999999999998</v>
      </c>
      <c r="H152" s="118">
        <v>0.06</v>
      </c>
      <c r="I152" s="118">
        <v>0</v>
      </c>
      <c r="J152" s="118">
        <v>0</v>
      </c>
      <c r="K152" s="115">
        <v>1.1000000000000001</v>
      </c>
      <c r="L152" s="115">
        <v>24</v>
      </c>
      <c r="M152" s="115">
        <v>187</v>
      </c>
      <c r="N152" s="115">
        <v>54</v>
      </c>
      <c r="O152" s="115">
        <v>2</v>
      </c>
      <c r="P152" s="115">
        <v>3.7</v>
      </c>
    </row>
    <row r="153" spans="1:16" ht="15.75" x14ac:dyDescent="0.25">
      <c r="A153" s="148"/>
      <c r="B153" s="60" t="s">
        <v>115</v>
      </c>
      <c r="C153" s="43">
        <v>66</v>
      </c>
      <c r="D153" s="49"/>
      <c r="E153" s="49"/>
      <c r="F153" s="49"/>
      <c r="G153" s="49"/>
      <c r="H153" s="49"/>
      <c r="I153" s="49"/>
      <c r="J153" s="49"/>
      <c r="K153" s="47"/>
      <c r="L153" s="47"/>
      <c r="M153" s="47"/>
      <c r="N153" s="47"/>
      <c r="O153" s="47"/>
      <c r="P153" s="47"/>
    </row>
    <row r="154" spans="1:16" ht="15.75" x14ac:dyDescent="0.25">
      <c r="A154" s="148"/>
      <c r="B154" s="60" t="s">
        <v>23</v>
      </c>
      <c r="C154" s="43">
        <v>10</v>
      </c>
      <c r="D154" s="43"/>
      <c r="E154" s="43"/>
      <c r="F154" s="43"/>
      <c r="G154" s="43"/>
      <c r="H154" s="43"/>
      <c r="I154" s="43"/>
      <c r="J154" s="43"/>
      <c r="K154" s="48"/>
      <c r="L154" s="48"/>
      <c r="M154" s="48"/>
      <c r="N154" s="48"/>
      <c r="O154" s="48"/>
      <c r="P154" s="48"/>
    </row>
    <row r="155" spans="1:16" ht="15.75" x14ac:dyDescent="0.25">
      <c r="A155" s="148"/>
      <c r="B155" s="60" t="s">
        <v>42</v>
      </c>
      <c r="C155" s="43">
        <v>0.5</v>
      </c>
      <c r="D155" s="43"/>
      <c r="E155" s="43"/>
      <c r="F155" s="43"/>
      <c r="G155" s="43"/>
      <c r="H155" s="43"/>
      <c r="I155" s="43"/>
      <c r="J155" s="43"/>
      <c r="K155" s="48"/>
      <c r="L155" s="48"/>
      <c r="M155" s="48"/>
      <c r="N155" s="48"/>
      <c r="O155" s="48"/>
      <c r="P155" s="48"/>
    </row>
    <row r="156" spans="1:16" ht="15.75" x14ac:dyDescent="0.25">
      <c r="A156" s="148"/>
      <c r="B156" s="60" t="s">
        <v>108</v>
      </c>
      <c r="C156" s="43">
        <v>160</v>
      </c>
      <c r="D156" s="43"/>
      <c r="E156" s="43"/>
      <c r="F156" s="43"/>
      <c r="G156" s="43"/>
      <c r="H156" s="43"/>
      <c r="I156" s="43"/>
      <c r="J156" s="43"/>
      <c r="K156" s="48"/>
      <c r="L156" s="48"/>
      <c r="M156" s="48"/>
      <c r="N156" s="48"/>
      <c r="O156" s="48"/>
      <c r="P156" s="48"/>
    </row>
    <row r="157" spans="1:16" ht="15.75" x14ac:dyDescent="0.25">
      <c r="A157" s="148"/>
      <c r="B157" s="62"/>
      <c r="C157" s="43"/>
      <c r="D157" s="43"/>
      <c r="E157" s="43"/>
      <c r="F157" s="43"/>
      <c r="G157" s="43"/>
      <c r="H157" s="43"/>
      <c r="I157" s="43"/>
      <c r="J157" s="43"/>
      <c r="K157" s="48"/>
      <c r="L157" s="48"/>
      <c r="M157" s="48"/>
      <c r="N157" s="48"/>
      <c r="O157" s="48"/>
      <c r="P157" s="48"/>
    </row>
    <row r="158" spans="1:16" ht="15.75" x14ac:dyDescent="0.25">
      <c r="A158" s="138" t="s">
        <v>163</v>
      </c>
      <c r="B158" s="104" t="s">
        <v>22</v>
      </c>
      <c r="C158" s="99">
        <v>30</v>
      </c>
      <c r="D158" s="99">
        <v>2.1800000000000002</v>
      </c>
      <c r="E158" s="99">
        <v>0.24</v>
      </c>
      <c r="F158" s="99">
        <v>14.58</v>
      </c>
      <c r="G158" s="99">
        <v>65.7</v>
      </c>
      <c r="H158" s="99">
        <v>0.04</v>
      </c>
      <c r="I158" s="99"/>
      <c r="J158" s="99"/>
      <c r="K158" s="99">
        <v>0.25</v>
      </c>
      <c r="L158" s="99">
        <v>7.5</v>
      </c>
      <c r="M158" s="99">
        <v>28.8</v>
      </c>
      <c r="N158" s="99">
        <v>7.5</v>
      </c>
      <c r="O158" s="99">
        <v>0.61</v>
      </c>
      <c r="P158" s="99">
        <v>1.2</v>
      </c>
    </row>
    <row r="159" spans="1:16" ht="15.75" x14ac:dyDescent="0.25">
      <c r="A159" s="137"/>
      <c r="B159" s="32" t="s">
        <v>28</v>
      </c>
      <c r="C159" s="13">
        <v>30</v>
      </c>
      <c r="D159" s="13"/>
      <c r="E159" s="13"/>
      <c r="F159" s="13"/>
      <c r="G159" s="13"/>
      <c r="H159" s="13"/>
      <c r="I159" s="13"/>
      <c r="J159" s="13"/>
      <c r="K159" s="24"/>
      <c r="L159" s="24"/>
      <c r="M159" s="24"/>
      <c r="N159" s="24"/>
      <c r="O159" s="24"/>
      <c r="P159" s="24"/>
    </row>
    <row r="160" spans="1:16" ht="15.75" x14ac:dyDescent="0.25">
      <c r="A160" s="137"/>
      <c r="B160" s="31"/>
      <c r="C160" s="59" t="s">
        <v>43</v>
      </c>
      <c r="D160" s="13"/>
      <c r="E160" s="13"/>
      <c r="F160" s="13"/>
      <c r="G160" s="13"/>
      <c r="H160" s="13"/>
      <c r="I160" s="13"/>
      <c r="J160" s="13"/>
      <c r="K160" s="24"/>
      <c r="L160" s="24"/>
      <c r="M160" s="24"/>
      <c r="N160" s="24"/>
      <c r="O160" s="24"/>
      <c r="P160" s="24"/>
    </row>
    <row r="161" spans="1:33" ht="15.75" x14ac:dyDescent="0.25">
      <c r="A161" s="138" t="s">
        <v>203</v>
      </c>
      <c r="B161" s="94" t="s">
        <v>202</v>
      </c>
      <c r="C161" s="91">
        <v>200</v>
      </c>
      <c r="D161" s="91">
        <v>0.3</v>
      </c>
      <c r="E161" s="91">
        <v>0.04</v>
      </c>
      <c r="F161" s="91">
        <v>1.4</v>
      </c>
      <c r="G161" s="91">
        <v>7.1</v>
      </c>
      <c r="H161" s="91">
        <v>0.1</v>
      </c>
      <c r="I161" s="91">
        <v>0</v>
      </c>
      <c r="J161" s="91">
        <v>1.2</v>
      </c>
      <c r="K161" s="91">
        <v>0.1</v>
      </c>
      <c r="L161" s="91">
        <v>9</v>
      </c>
      <c r="M161" s="91">
        <v>7</v>
      </c>
      <c r="N161" s="91">
        <v>6</v>
      </c>
      <c r="O161" s="91">
        <v>1</v>
      </c>
      <c r="P161" s="155">
        <v>0</v>
      </c>
    </row>
    <row r="162" spans="1:33" s="90" customFormat="1" ht="15.75" x14ac:dyDescent="0.25">
      <c r="A162" s="141"/>
      <c r="B162" s="163" t="s">
        <v>81</v>
      </c>
      <c r="C162" s="164">
        <v>1</v>
      </c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2"/>
    </row>
    <row r="163" spans="1:33" s="90" customFormat="1" ht="15.75" x14ac:dyDescent="0.25">
      <c r="A163" s="141"/>
      <c r="B163" s="163" t="s">
        <v>212</v>
      </c>
      <c r="C163" s="164">
        <v>5</v>
      </c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2"/>
    </row>
    <row r="164" spans="1:33" s="90" customFormat="1" ht="15.75" x14ac:dyDescent="0.25">
      <c r="A164" s="141"/>
      <c r="B164" s="163" t="s">
        <v>129</v>
      </c>
      <c r="C164" s="164">
        <v>10</v>
      </c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2"/>
    </row>
    <row r="165" spans="1:33" ht="15.75" x14ac:dyDescent="0.25">
      <c r="A165" s="137"/>
      <c r="B165" s="33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6" spans="1:33" ht="15.75" x14ac:dyDescent="0.25">
      <c r="A166" s="94"/>
      <c r="B166" s="104" t="s">
        <v>19</v>
      </c>
      <c r="C166" s="99"/>
      <c r="D166" s="99">
        <f>SUM(D141+D144+D152+D158+D161)</f>
        <v>24.340000000000003</v>
      </c>
      <c r="E166" s="99">
        <f t="shared" ref="E166:P166" si="4">SUM(E141+E144+E152+E158+E161)</f>
        <v>23.149999999999995</v>
      </c>
      <c r="F166" s="99">
        <f t="shared" si="4"/>
        <v>68.940000000000012</v>
      </c>
      <c r="G166" s="99">
        <f t="shared" si="4"/>
        <v>580.70000000000005</v>
      </c>
      <c r="H166" s="99">
        <f t="shared" si="4"/>
        <v>0.33</v>
      </c>
      <c r="I166" s="99">
        <f t="shared" si="4"/>
        <v>25.94</v>
      </c>
      <c r="J166" s="99">
        <f t="shared" si="4"/>
        <v>2.5099999999999998</v>
      </c>
      <c r="K166" s="99">
        <f t="shared" si="4"/>
        <v>4.2200000000000006</v>
      </c>
      <c r="L166" s="99">
        <f t="shared" si="4"/>
        <v>67.710000000000008</v>
      </c>
      <c r="M166" s="99">
        <f t="shared" si="4"/>
        <v>263.60000000000002</v>
      </c>
      <c r="N166" s="99">
        <f t="shared" si="4"/>
        <v>92.2</v>
      </c>
      <c r="O166" s="99">
        <f t="shared" si="4"/>
        <v>4.83</v>
      </c>
      <c r="P166" s="99">
        <f t="shared" si="4"/>
        <v>5.5</v>
      </c>
    </row>
    <row r="167" spans="1:33" ht="16.5" thickBot="1" x14ac:dyDescent="0.3">
      <c r="A167" s="39"/>
      <c r="B167" s="39" t="s">
        <v>76</v>
      </c>
      <c r="C167" s="42"/>
      <c r="D167" s="52" t="s">
        <v>103</v>
      </c>
      <c r="E167" s="52" t="s">
        <v>104</v>
      </c>
      <c r="F167" s="52" t="s">
        <v>105</v>
      </c>
      <c r="G167" s="52" t="s">
        <v>106</v>
      </c>
      <c r="H167" s="42"/>
      <c r="I167" s="42"/>
      <c r="J167" s="42"/>
      <c r="K167" s="42"/>
      <c r="L167" s="42"/>
      <c r="M167" s="42"/>
      <c r="N167" s="42"/>
      <c r="O167" s="42"/>
      <c r="P167" s="137">
        <v>5</v>
      </c>
    </row>
    <row r="169" spans="1:33" ht="15.75" x14ac:dyDescent="0.25">
      <c r="A169" s="224" t="s">
        <v>30</v>
      </c>
      <c r="B169" s="224"/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149"/>
      <c r="R169" s="244"/>
      <c r="S169" s="244"/>
      <c r="T169" s="244"/>
      <c r="U169" s="244"/>
      <c r="V169" s="244"/>
      <c r="W169" s="244"/>
      <c r="X169" s="244"/>
      <c r="Y169" s="244"/>
      <c r="Z169" s="244"/>
      <c r="AA169" s="244"/>
      <c r="AB169" s="244"/>
      <c r="AC169" s="244"/>
      <c r="AD169" s="244"/>
      <c r="AE169" s="244"/>
      <c r="AF169" s="244"/>
      <c r="AG169" s="178"/>
    </row>
    <row r="170" spans="1:33" ht="15.75" x14ac:dyDescent="0.25">
      <c r="A170" s="11"/>
      <c r="B170" s="11" t="s">
        <v>101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R170" s="192"/>
      <c r="S170" s="192"/>
      <c r="T170" s="192"/>
      <c r="U170" s="192"/>
      <c r="V170" s="192"/>
      <c r="W170" s="192"/>
      <c r="X170" s="192"/>
      <c r="Y170" s="192"/>
      <c r="Z170" s="192"/>
      <c r="AA170" s="192"/>
      <c r="AB170" s="192"/>
      <c r="AC170" s="192"/>
      <c r="AD170" s="192"/>
      <c r="AE170" s="192"/>
      <c r="AF170" s="192"/>
      <c r="AG170" s="192"/>
    </row>
    <row r="171" spans="1:33" ht="15.75" x14ac:dyDescent="0.25">
      <c r="A171" s="225" t="s">
        <v>0</v>
      </c>
      <c r="B171" s="225" t="s">
        <v>1</v>
      </c>
      <c r="C171" s="225" t="s">
        <v>2</v>
      </c>
      <c r="D171" s="225" t="s">
        <v>3</v>
      </c>
      <c r="E171" s="225"/>
      <c r="F171" s="225"/>
      <c r="G171" s="225" t="s">
        <v>7</v>
      </c>
      <c r="H171" s="225" t="s">
        <v>8</v>
      </c>
      <c r="I171" s="225"/>
      <c r="J171" s="225"/>
      <c r="K171" s="225"/>
      <c r="L171" s="225" t="s">
        <v>12</v>
      </c>
      <c r="M171" s="225"/>
      <c r="N171" s="225"/>
      <c r="O171" s="225"/>
      <c r="P171" s="212" t="s">
        <v>196</v>
      </c>
      <c r="R171" s="226"/>
      <c r="S171" s="226"/>
      <c r="T171" s="226"/>
      <c r="U171" s="226"/>
      <c r="V171" s="226"/>
      <c r="W171" s="226"/>
      <c r="X171" s="226"/>
      <c r="Y171" s="226"/>
      <c r="Z171" s="226"/>
      <c r="AA171" s="226"/>
      <c r="AB171" s="226"/>
      <c r="AC171" s="226"/>
      <c r="AD171" s="226"/>
      <c r="AE171" s="226"/>
      <c r="AF171" s="226"/>
      <c r="AG171" s="230"/>
    </row>
    <row r="172" spans="1:33" ht="15.75" x14ac:dyDescent="0.25">
      <c r="A172" s="225"/>
      <c r="B172" s="225"/>
      <c r="C172" s="225"/>
      <c r="D172" s="58" t="s">
        <v>4</v>
      </c>
      <c r="E172" s="58" t="s">
        <v>5</v>
      </c>
      <c r="F172" s="58" t="s">
        <v>6</v>
      </c>
      <c r="G172" s="225"/>
      <c r="H172" s="58" t="s">
        <v>9</v>
      </c>
      <c r="I172" s="58" t="s">
        <v>10</v>
      </c>
      <c r="J172" s="58" t="s">
        <v>11</v>
      </c>
      <c r="K172" s="58" t="s">
        <v>18</v>
      </c>
      <c r="L172" s="58" t="s">
        <v>13</v>
      </c>
      <c r="M172" s="58" t="s">
        <v>14</v>
      </c>
      <c r="N172" s="58" t="s">
        <v>15</v>
      </c>
      <c r="O172" s="58" t="s">
        <v>16</v>
      </c>
      <c r="P172" s="213"/>
      <c r="R172" s="226"/>
      <c r="S172" s="226"/>
      <c r="T172" s="226"/>
      <c r="U172" s="167"/>
      <c r="V172" s="167"/>
      <c r="W172" s="167"/>
      <c r="X172" s="226"/>
      <c r="Y172" s="167"/>
      <c r="Z172" s="167"/>
      <c r="AA172" s="167"/>
      <c r="AB172" s="167"/>
      <c r="AC172" s="167"/>
      <c r="AD172" s="167"/>
      <c r="AE172" s="167"/>
      <c r="AF172" s="167"/>
      <c r="AG172" s="230"/>
    </row>
    <row r="173" spans="1:33" ht="15.75" x14ac:dyDescent="0.25">
      <c r="A173" s="6">
        <v>1</v>
      </c>
      <c r="B173" s="6">
        <v>2</v>
      </c>
      <c r="C173" s="6">
        <v>3</v>
      </c>
      <c r="D173" s="6">
        <v>4</v>
      </c>
      <c r="E173" s="6">
        <v>5</v>
      </c>
      <c r="F173" s="6">
        <v>6</v>
      </c>
      <c r="G173" s="6">
        <v>7</v>
      </c>
      <c r="H173" s="6">
        <v>8</v>
      </c>
      <c r="I173" s="6">
        <v>9</v>
      </c>
      <c r="J173" s="6">
        <v>10</v>
      </c>
      <c r="K173" s="6">
        <v>11</v>
      </c>
      <c r="L173" s="6">
        <v>12</v>
      </c>
      <c r="M173" s="6">
        <v>13</v>
      </c>
      <c r="N173" s="6">
        <v>14</v>
      </c>
      <c r="O173" s="6">
        <v>15</v>
      </c>
      <c r="P173" s="6">
        <v>16</v>
      </c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</row>
    <row r="174" spans="1:33" ht="15.75" x14ac:dyDescent="0.25">
      <c r="A174" s="135">
        <v>20.010000000000002</v>
      </c>
      <c r="B174" s="92" t="s">
        <v>37</v>
      </c>
      <c r="C174" s="96">
        <v>100</v>
      </c>
      <c r="D174" s="96">
        <v>0.86</v>
      </c>
      <c r="E174" s="96">
        <v>10.06</v>
      </c>
      <c r="F174" s="96">
        <v>1.78</v>
      </c>
      <c r="G174" s="96">
        <v>101.8</v>
      </c>
      <c r="H174" s="96">
        <v>0.03</v>
      </c>
      <c r="I174" s="96">
        <v>3.5</v>
      </c>
      <c r="J174" s="96">
        <v>7.0000000000000007E-2</v>
      </c>
      <c r="K174" s="96">
        <v>0.17</v>
      </c>
      <c r="L174" s="96">
        <v>10.9</v>
      </c>
      <c r="M174" s="96">
        <v>19.600000000000001</v>
      </c>
      <c r="N174" s="96">
        <v>8.4</v>
      </c>
      <c r="O174" s="96">
        <v>0.32</v>
      </c>
      <c r="P174" s="96">
        <v>0.1</v>
      </c>
      <c r="R174" s="169"/>
      <c r="S174" s="170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68"/>
      <c r="AE174" s="168"/>
      <c r="AF174" s="168"/>
      <c r="AG174" s="168"/>
    </row>
    <row r="175" spans="1:33" ht="15.75" x14ac:dyDescent="0.25">
      <c r="A175" s="136"/>
      <c r="B175" s="14" t="s">
        <v>55</v>
      </c>
      <c r="C175" s="13">
        <v>60</v>
      </c>
      <c r="D175" s="59"/>
      <c r="E175" s="59"/>
      <c r="F175" s="59"/>
      <c r="G175" s="13">
        <v>4</v>
      </c>
      <c r="H175" s="13"/>
      <c r="I175" s="13"/>
      <c r="J175" s="13"/>
      <c r="K175" s="8"/>
      <c r="L175" s="8"/>
      <c r="M175" s="8"/>
      <c r="N175" s="8"/>
      <c r="O175" s="8"/>
      <c r="P175" s="8"/>
      <c r="R175" s="169"/>
      <c r="S175" s="171"/>
      <c r="T175" s="172"/>
      <c r="U175" s="173"/>
      <c r="V175" s="173"/>
      <c r="W175" s="174"/>
      <c r="X175" s="174"/>
      <c r="Y175" s="174"/>
      <c r="Z175" s="174"/>
      <c r="AA175" s="174"/>
      <c r="AB175" s="168"/>
      <c r="AC175" s="168"/>
      <c r="AD175" s="168"/>
      <c r="AE175" s="168"/>
      <c r="AF175" s="168"/>
      <c r="AG175" s="168"/>
    </row>
    <row r="176" spans="1:33" ht="15.75" x14ac:dyDescent="0.25">
      <c r="A176" s="136"/>
      <c r="B176" s="14" t="s">
        <v>41</v>
      </c>
      <c r="C176" s="13">
        <v>10</v>
      </c>
      <c r="D176" s="59"/>
      <c r="E176" s="13">
        <v>10</v>
      </c>
      <c r="F176" s="59"/>
      <c r="G176" s="13">
        <v>90</v>
      </c>
      <c r="H176" s="13"/>
      <c r="I176" s="13"/>
      <c r="J176" s="13"/>
      <c r="K176" s="8"/>
      <c r="L176" s="8"/>
      <c r="M176" s="8"/>
      <c r="N176" s="8"/>
      <c r="O176" s="8"/>
      <c r="P176" s="8"/>
      <c r="R176" s="169"/>
      <c r="S176" s="171"/>
      <c r="T176" s="173"/>
      <c r="U176" s="174"/>
      <c r="V176" s="174"/>
      <c r="W176" s="174"/>
      <c r="X176" s="174"/>
      <c r="Y176" s="174"/>
      <c r="Z176" s="174"/>
      <c r="AA176" s="174"/>
      <c r="AB176" s="168"/>
      <c r="AC176" s="168"/>
      <c r="AD176" s="168"/>
      <c r="AE176" s="168"/>
      <c r="AF176" s="168"/>
      <c r="AG176" s="168"/>
    </row>
    <row r="177" spans="1:33" ht="17.25" customHeight="1" x14ac:dyDescent="0.25">
      <c r="A177" s="136"/>
      <c r="B177" s="14" t="s">
        <v>48</v>
      </c>
      <c r="C177" s="13">
        <v>30</v>
      </c>
      <c r="D177" s="13">
        <v>1</v>
      </c>
      <c r="E177" s="59"/>
      <c r="F177" s="13">
        <v>1</v>
      </c>
      <c r="G177" s="13">
        <v>8</v>
      </c>
      <c r="H177" s="13"/>
      <c r="I177" s="13"/>
      <c r="J177" s="13"/>
      <c r="K177" s="8"/>
      <c r="L177" s="8"/>
      <c r="M177" s="8"/>
      <c r="N177" s="8"/>
      <c r="O177" s="8"/>
      <c r="P177" s="8"/>
      <c r="R177" s="175"/>
      <c r="S177" s="176"/>
      <c r="T177" s="177"/>
      <c r="U177" s="177"/>
      <c r="V177" s="177"/>
      <c r="W177" s="177"/>
      <c r="X177" s="177"/>
      <c r="Y177" s="177"/>
      <c r="Z177" s="177"/>
      <c r="AA177" s="178"/>
      <c r="AB177" s="178"/>
      <c r="AC177" s="178"/>
      <c r="AD177" s="178"/>
      <c r="AE177" s="178"/>
      <c r="AF177" s="178"/>
      <c r="AG177" s="178"/>
    </row>
    <row r="178" spans="1:33" ht="15.75" x14ac:dyDescent="0.25">
      <c r="A178" s="136"/>
      <c r="B178" s="14"/>
      <c r="C178" s="59" t="s">
        <v>43</v>
      </c>
      <c r="D178" s="13">
        <v>1</v>
      </c>
      <c r="E178" s="13">
        <v>10</v>
      </c>
      <c r="F178" s="13">
        <v>2</v>
      </c>
      <c r="G178" s="13">
        <v>102</v>
      </c>
      <c r="H178" s="13"/>
      <c r="I178" s="13"/>
      <c r="J178" s="13"/>
      <c r="K178" s="8"/>
      <c r="L178" s="8"/>
      <c r="M178" s="8"/>
      <c r="N178" s="8"/>
      <c r="O178" s="8"/>
      <c r="P178" s="8"/>
      <c r="R178" s="175"/>
      <c r="S178" s="179"/>
      <c r="T178" s="180"/>
      <c r="U178" s="178"/>
      <c r="V178" s="178"/>
      <c r="W178" s="178"/>
      <c r="X178" s="178"/>
      <c r="Y178" s="178"/>
      <c r="Z178" s="178"/>
      <c r="AA178" s="178"/>
      <c r="AB178" s="178"/>
      <c r="AC178" s="178"/>
      <c r="AD178" s="178"/>
      <c r="AE178" s="178"/>
      <c r="AF178" s="178"/>
      <c r="AG178" s="178"/>
    </row>
    <row r="179" spans="1:33" ht="15.75" x14ac:dyDescent="0.25">
      <c r="A179" s="135" t="s">
        <v>184</v>
      </c>
      <c r="B179" s="92" t="s">
        <v>116</v>
      </c>
      <c r="C179" s="96">
        <v>100</v>
      </c>
      <c r="D179" s="96">
        <v>12.2</v>
      </c>
      <c r="E179" s="96">
        <v>8.8000000000000007</v>
      </c>
      <c r="F179" s="96">
        <v>11.1</v>
      </c>
      <c r="G179" s="96">
        <v>172.8</v>
      </c>
      <c r="H179" s="96">
        <v>0.1</v>
      </c>
      <c r="I179" s="96">
        <v>1</v>
      </c>
      <c r="J179" s="96">
        <v>0</v>
      </c>
      <c r="K179" s="96">
        <v>1.7</v>
      </c>
      <c r="L179" s="96">
        <v>18</v>
      </c>
      <c r="M179" s="96">
        <v>142</v>
      </c>
      <c r="N179" s="96">
        <v>23</v>
      </c>
      <c r="O179" s="96">
        <v>1</v>
      </c>
      <c r="P179" s="96">
        <v>0.9</v>
      </c>
      <c r="R179" s="175"/>
      <c r="S179" s="179"/>
      <c r="T179" s="180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  <c r="AF179" s="178"/>
      <c r="AG179" s="178"/>
    </row>
    <row r="180" spans="1:33" ht="15.75" x14ac:dyDescent="0.25">
      <c r="A180" s="136"/>
      <c r="B180" s="12" t="s">
        <v>117</v>
      </c>
      <c r="C180" s="13">
        <v>65.099999999999994</v>
      </c>
      <c r="D180" s="13">
        <v>18</v>
      </c>
      <c r="E180" s="13">
        <v>12</v>
      </c>
      <c r="F180" s="20"/>
      <c r="G180" s="13">
        <v>191</v>
      </c>
      <c r="H180" s="13"/>
      <c r="I180" s="13"/>
      <c r="J180" s="8"/>
      <c r="K180" s="8"/>
      <c r="L180" s="8"/>
      <c r="M180" s="8"/>
      <c r="N180" s="8"/>
      <c r="O180" s="8"/>
      <c r="P180" s="8"/>
      <c r="R180" s="175"/>
      <c r="S180" s="179"/>
      <c r="T180" s="180"/>
      <c r="U180" s="178"/>
      <c r="V180" s="178"/>
      <c r="W180" s="178"/>
      <c r="X180" s="178"/>
      <c r="Y180" s="178"/>
      <c r="Z180" s="178"/>
      <c r="AA180" s="178"/>
      <c r="AB180" s="178"/>
      <c r="AC180" s="178"/>
      <c r="AD180" s="178"/>
      <c r="AE180" s="178"/>
      <c r="AF180" s="178"/>
      <c r="AG180" s="178"/>
    </row>
    <row r="181" spans="1:33" ht="15.75" x14ac:dyDescent="0.25">
      <c r="A181" s="136"/>
      <c r="B181" s="12" t="s">
        <v>118</v>
      </c>
      <c r="C181" s="13">
        <v>5</v>
      </c>
      <c r="D181" s="59"/>
      <c r="E181" s="13">
        <v>5</v>
      </c>
      <c r="F181" s="20"/>
      <c r="G181" s="13">
        <v>45</v>
      </c>
      <c r="H181" s="13"/>
      <c r="I181" s="13"/>
      <c r="J181" s="8"/>
      <c r="K181" s="8"/>
      <c r="L181" s="8"/>
      <c r="M181" s="8"/>
      <c r="N181" s="8"/>
      <c r="O181" s="8"/>
      <c r="P181" s="8"/>
      <c r="R181" s="175"/>
      <c r="S181" s="179"/>
      <c r="T181" s="180"/>
      <c r="U181" s="178"/>
      <c r="V181" s="178"/>
      <c r="W181" s="178"/>
      <c r="X181" s="178"/>
      <c r="Y181" s="178"/>
      <c r="Z181" s="178"/>
      <c r="AA181" s="178"/>
      <c r="AB181" s="178"/>
      <c r="AC181" s="178"/>
      <c r="AD181" s="178"/>
      <c r="AE181" s="178"/>
      <c r="AF181" s="178"/>
      <c r="AG181" s="178"/>
    </row>
    <row r="182" spans="1:33" ht="15.75" x14ac:dyDescent="0.25">
      <c r="A182" s="136"/>
      <c r="B182" s="12" t="s">
        <v>119</v>
      </c>
      <c r="C182" s="13">
        <v>38</v>
      </c>
      <c r="D182" s="59"/>
      <c r="E182" s="59"/>
      <c r="F182" s="20"/>
      <c r="G182" s="59"/>
      <c r="H182" s="59"/>
      <c r="I182" s="59"/>
      <c r="J182" s="8"/>
      <c r="K182" s="8"/>
      <c r="L182" s="8"/>
      <c r="M182" s="8"/>
      <c r="N182" s="8"/>
      <c r="O182" s="8"/>
      <c r="P182" s="8"/>
      <c r="R182" s="175"/>
      <c r="S182" s="179"/>
      <c r="T182" s="180"/>
      <c r="U182" s="178"/>
      <c r="V182" s="178"/>
      <c r="W182" s="178"/>
      <c r="X182" s="178"/>
      <c r="Y182" s="178"/>
      <c r="Z182" s="178"/>
      <c r="AA182" s="178"/>
      <c r="AB182" s="178"/>
      <c r="AC182" s="178"/>
      <c r="AD182" s="178"/>
      <c r="AE182" s="178"/>
      <c r="AF182" s="178"/>
      <c r="AG182" s="178"/>
    </row>
    <row r="183" spans="1:33" ht="15.75" x14ac:dyDescent="0.25">
      <c r="A183" s="136"/>
      <c r="B183" s="7" t="s">
        <v>120</v>
      </c>
      <c r="C183" s="8">
        <v>12.6</v>
      </c>
      <c r="D183" s="13">
        <v>22</v>
      </c>
      <c r="E183" s="13">
        <v>14</v>
      </c>
      <c r="F183" s="20"/>
      <c r="G183" s="13">
        <v>232</v>
      </c>
      <c r="H183" s="13"/>
      <c r="I183" s="13"/>
      <c r="J183" s="8"/>
      <c r="K183" s="8"/>
      <c r="L183" s="8"/>
      <c r="M183" s="8"/>
      <c r="N183" s="8"/>
      <c r="O183" s="8"/>
      <c r="P183" s="8"/>
      <c r="R183" s="175"/>
      <c r="S183" s="179"/>
      <c r="T183" s="180"/>
      <c r="U183" s="178"/>
      <c r="V183" s="178"/>
      <c r="W183" s="178"/>
      <c r="X183" s="178"/>
      <c r="Y183" s="178"/>
      <c r="Z183" s="178"/>
      <c r="AA183" s="178"/>
      <c r="AB183" s="178"/>
      <c r="AC183" s="178"/>
      <c r="AD183" s="178"/>
      <c r="AE183" s="178"/>
      <c r="AF183" s="178"/>
      <c r="AG183" s="178"/>
    </row>
    <row r="184" spans="1:33" ht="15.75" x14ac:dyDescent="0.25">
      <c r="A184" s="136"/>
      <c r="B184" s="7" t="s">
        <v>41</v>
      </c>
      <c r="C184" s="8">
        <v>3</v>
      </c>
      <c r="D184" s="13"/>
      <c r="E184" s="13"/>
      <c r="F184" s="20"/>
      <c r="G184" s="13"/>
      <c r="H184" s="13"/>
      <c r="I184" s="13"/>
      <c r="J184" s="8"/>
      <c r="K184" s="8"/>
      <c r="L184" s="8"/>
      <c r="M184" s="8"/>
      <c r="N184" s="8"/>
      <c r="O184" s="8"/>
      <c r="P184" s="8"/>
      <c r="R184" s="175"/>
      <c r="S184" s="179"/>
      <c r="T184" s="180"/>
      <c r="U184" s="178"/>
      <c r="V184" s="178"/>
      <c r="W184" s="178"/>
      <c r="X184" s="178"/>
      <c r="Y184" s="178"/>
      <c r="Z184" s="178"/>
      <c r="AA184" s="178"/>
      <c r="AB184" s="178"/>
      <c r="AC184" s="178"/>
      <c r="AD184" s="178"/>
      <c r="AE184" s="178"/>
      <c r="AF184" s="178"/>
      <c r="AG184" s="178"/>
    </row>
    <row r="185" spans="1:33" ht="15.75" x14ac:dyDescent="0.25">
      <c r="A185" s="136"/>
      <c r="B185" s="7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R185" s="175"/>
      <c r="S185" s="179"/>
      <c r="T185" s="180"/>
      <c r="U185" s="178"/>
      <c r="V185" s="178"/>
      <c r="W185" s="178"/>
      <c r="X185" s="178"/>
      <c r="Y185" s="178"/>
      <c r="Z185" s="178"/>
      <c r="AA185" s="178"/>
      <c r="AB185" s="178"/>
      <c r="AC185" s="178"/>
      <c r="AD185" s="178"/>
      <c r="AE185" s="178"/>
      <c r="AF185" s="178"/>
      <c r="AG185" s="178"/>
    </row>
    <row r="186" spans="1:33" ht="15.75" x14ac:dyDescent="0.25">
      <c r="A186" s="135" t="s">
        <v>190</v>
      </c>
      <c r="B186" s="92" t="s">
        <v>38</v>
      </c>
      <c r="C186" s="96">
        <v>180</v>
      </c>
      <c r="D186" s="96">
        <v>1.4</v>
      </c>
      <c r="E186" s="96">
        <v>3.82</v>
      </c>
      <c r="F186" s="96">
        <v>6.2</v>
      </c>
      <c r="G186" s="96">
        <v>70.5</v>
      </c>
      <c r="H186" s="96">
        <v>0.03</v>
      </c>
      <c r="I186" s="96">
        <v>24.42</v>
      </c>
      <c r="J186" s="96">
        <v>0.06</v>
      </c>
      <c r="K186" s="96">
        <v>0.56999999999999995</v>
      </c>
      <c r="L186" s="96">
        <v>41.43</v>
      </c>
      <c r="M186" s="96">
        <v>23.87</v>
      </c>
      <c r="N186" s="96">
        <v>13.01</v>
      </c>
      <c r="O186" s="96">
        <v>0.65</v>
      </c>
      <c r="P186" s="96">
        <v>0.5</v>
      </c>
      <c r="R186" s="175"/>
      <c r="S186" s="179"/>
      <c r="T186" s="174"/>
      <c r="U186" s="174"/>
      <c r="V186" s="174"/>
      <c r="W186" s="174"/>
      <c r="X186" s="174"/>
      <c r="Y186" s="174"/>
      <c r="Z186" s="174"/>
      <c r="AA186" s="174"/>
      <c r="AB186" s="180"/>
      <c r="AC186" s="180"/>
      <c r="AD186" s="180"/>
      <c r="AE186" s="180"/>
      <c r="AF186" s="180"/>
      <c r="AG186" s="180"/>
    </row>
    <row r="187" spans="1:33" ht="15.75" x14ac:dyDescent="0.25">
      <c r="A187" s="136"/>
      <c r="B187" s="12" t="s">
        <v>23</v>
      </c>
      <c r="C187" s="13">
        <v>5</v>
      </c>
      <c r="D187" s="59"/>
      <c r="E187" s="13"/>
      <c r="F187" s="59"/>
      <c r="G187" s="13">
        <v>37</v>
      </c>
      <c r="H187" s="13"/>
      <c r="I187" s="13"/>
      <c r="J187" s="13"/>
      <c r="K187" s="8"/>
      <c r="L187" s="8"/>
      <c r="M187" s="8"/>
      <c r="N187" s="8"/>
      <c r="O187" s="8"/>
      <c r="P187" s="8"/>
      <c r="R187" s="169"/>
      <c r="S187" s="171"/>
      <c r="T187" s="173"/>
      <c r="U187" s="174"/>
      <c r="V187" s="174"/>
      <c r="W187" s="174"/>
      <c r="X187" s="174"/>
      <c r="Y187" s="174"/>
      <c r="Z187" s="174"/>
      <c r="AA187" s="174"/>
      <c r="AB187" s="168"/>
      <c r="AC187" s="168"/>
      <c r="AD187" s="168"/>
      <c r="AE187" s="168"/>
      <c r="AF187" s="168"/>
      <c r="AG187" s="168"/>
    </row>
    <row r="188" spans="1:33" ht="15.75" x14ac:dyDescent="0.25">
      <c r="A188" s="136"/>
      <c r="B188" s="12" t="s">
        <v>42</v>
      </c>
      <c r="C188" s="13">
        <v>2</v>
      </c>
      <c r="D188" s="59"/>
      <c r="E188" s="59"/>
      <c r="F188" s="59"/>
      <c r="G188" s="59"/>
      <c r="H188" s="59"/>
      <c r="I188" s="59"/>
      <c r="J188" s="59"/>
      <c r="K188" s="8"/>
      <c r="L188" s="8"/>
      <c r="M188" s="8"/>
      <c r="N188" s="8"/>
      <c r="O188" s="8"/>
      <c r="P188" s="8"/>
      <c r="R188" s="181"/>
      <c r="S188" s="182"/>
      <c r="T188" s="183"/>
      <c r="U188" s="183"/>
      <c r="V188" s="183"/>
      <c r="W188" s="183"/>
      <c r="X188" s="183"/>
      <c r="Y188" s="183"/>
      <c r="Z188" s="183"/>
      <c r="AA188" s="183"/>
      <c r="AB188" s="184"/>
      <c r="AC188" s="184"/>
      <c r="AD188" s="184"/>
      <c r="AE188" s="184"/>
      <c r="AF188" s="184"/>
      <c r="AG188" s="184"/>
    </row>
    <row r="189" spans="1:33" ht="15.75" x14ac:dyDescent="0.25">
      <c r="A189" s="136"/>
      <c r="B189" s="12" t="s">
        <v>44</v>
      </c>
      <c r="C189" s="13">
        <v>180</v>
      </c>
      <c r="D189" s="13"/>
      <c r="E189" s="59"/>
      <c r="F189" s="13"/>
      <c r="G189" s="13">
        <v>29</v>
      </c>
      <c r="H189" s="13"/>
      <c r="I189" s="13"/>
      <c r="J189" s="13"/>
      <c r="K189" s="8"/>
      <c r="L189" s="8"/>
      <c r="M189" s="8"/>
      <c r="N189" s="8"/>
      <c r="O189" s="8"/>
      <c r="P189" s="8"/>
      <c r="R189" s="181"/>
      <c r="S189" s="185"/>
      <c r="T189" s="186"/>
      <c r="U189" s="183"/>
      <c r="V189" s="183"/>
      <c r="W189" s="183"/>
      <c r="X189" s="183"/>
      <c r="Y189" s="183"/>
      <c r="Z189" s="183"/>
      <c r="AA189" s="183"/>
      <c r="AB189" s="184"/>
      <c r="AC189" s="184"/>
      <c r="AD189" s="184"/>
      <c r="AE189" s="184"/>
      <c r="AF189" s="184"/>
      <c r="AG189" s="184"/>
    </row>
    <row r="190" spans="1:33" ht="15.75" x14ac:dyDescent="0.25">
      <c r="A190" s="136"/>
      <c r="B190" s="7"/>
      <c r="C190" s="59"/>
      <c r="D190" s="13"/>
      <c r="E190" s="13"/>
      <c r="F190" s="13"/>
      <c r="G190" s="13"/>
      <c r="H190" s="13"/>
      <c r="I190" s="13"/>
      <c r="J190" s="13"/>
      <c r="K190" s="8"/>
      <c r="L190" s="8"/>
      <c r="M190" s="8"/>
      <c r="N190" s="8"/>
      <c r="O190" s="8"/>
      <c r="P190" s="8"/>
      <c r="R190" s="181"/>
      <c r="S190" s="185"/>
      <c r="T190" s="186"/>
      <c r="U190" s="186"/>
      <c r="V190" s="186"/>
      <c r="W190" s="186"/>
      <c r="X190" s="186"/>
      <c r="Y190" s="186"/>
      <c r="Z190" s="186"/>
      <c r="AA190" s="186"/>
      <c r="AB190" s="187"/>
      <c r="AC190" s="187"/>
      <c r="AD190" s="187"/>
      <c r="AE190" s="187"/>
      <c r="AF190" s="187"/>
      <c r="AG190" s="187"/>
    </row>
    <row r="191" spans="1:33" ht="15.75" x14ac:dyDescent="0.25">
      <c r="A191" s="138" t="s">
        <v>163</v>
      </c>
      <c r="B191" s="94" t="s">
        <v>22</v>
      </c>
      <c r="C191" s="99">
        <v>50</v>
      </c>
      <c r="D191" s="99">
        <v>2.1800000000000002</v>
      </c>
      <c r="E191" s="99">
        <v>0.28000000000000003</v>
      </c>
      <c r="F191" s="99">
        <v>13.14</v>
      </c>
      <c r="G191" s="99">
        <v>65.7</v>
      </c>
      <c r="H191" s="99">
        <v>0.04</v>
      </c>
      <c r="I191" s="99"/>
      <c r="J191" s="99"/>
      <c r="K191" s="99">
        <v>0.25</v>
      </c>
      <c r="L191" s="99">
        <v>7.5</v>
      </c>
      <c r="M191" s="99">
        <v>28.8</v>
      </c>
      <c r="N191" s="99">
        <v>7.5</v>
      </c>
      <c r="O191" s="99">
        <v>0.61</v>
      </c>
      <c r="P191" s="99">
        <v>1</v>
      </c>
      <c r="R191" s="181"/>
      <c r="S191" s="185"/>
      <c r="T191" s="186"/>
      <c r="U191" s="186"/>
      <c r="V191" s="186"/>
      <c r="W191" s="186"/>
      <c r="X191" s="186"/>
      <c r="Y191" s="186"/>
      <c r="Z191" s="186"/>
      <c r="AA191" s="186"/>
      <c r="AB191" s="187"/>
      <c r="AC191" s="187"/>
      <c r="AD191" s="187"/>
      <c r="AE191" s="187"/>
      <c r="AF191" s="187"/>
      <c r="AG191" s="187"/>
    </row>
    <row r="192" spans="1:33" ht="15.75" x14ac:dyDescent="0.25">
      <c r="A192" s="137"/>
      <c r="B192" s="14" t="s">
        <v>28</v>
      </c>
      <c r="C192" s="13">
        <v>50</v>
      </c>
      <c r="D192" s="13"/>
      <c r="E192" s="228"/>
      <c r="F192" s="13"/>
      <c r="G192" s="13">
        <v>119</v>
      </c>
      <c r="H192" s="13"/>
      <c r="I192" s="13"/>
      <c r="J192" s="13"/>
      <c r="K192" s="10"/>
      <c r="L192" s="10"/>
      <c r="M192" s="10"/>
      <c r="N192" s="10"/>
      <c r="O192" s="10"/>
      <c r="P192" s="10"/>
      <c r="R192" s="169"/>
      <c r="S192" s="171"/>
      <c r="T192" s="173"/>
      <c r="U192" s="174"/>
      <c r="V192" s="174"/>
      <c r="W192" s="174"/>
      <c r="X192" s="174"/>
      <c r="Y192" s="174"/>
      <c r="Z192" s="174"/>
      <c r="AA192" s="174"/>
      <c r="AB192" s="168"/>
      <c r="AC192" s="168"/>
      <c r="AD192" s="168"/>
      <c r="AE192" s="168"/>
      <c r="AF192" s="168"/>
      <c r="AG192" s="168"/>
    </row>
    <row r="193" spans="1:33" ht="15.75" x14ac:dyDescent="0.25">
      <c r="A193" s="137"/>
      <c r="B193" s="14"/>
      <c r="C193" s="59" t="s">
        <v>43</v>
      </c>
      <c r="D193" s="13"/>
      <c r="E193" s="228"/>
      <c r="F193" s="13"/>
      <c r="G193" s="13">
        <v>65.7</v>
      </c>
      <c r="H193" s="13"/>
      <c r="I193" s="13"/>
      <c r="J193" s="13"/>
      <c r="K193" s="10"/>
      <c r="L193" s="10"/>
      <c r="M193" s="10"/>
      <c r="N193" s="10"/>
      <c r="O193" s="10"/>
      <c r="P193" s="10"/>
      <c r="R193" s="175"/>
      <c r="S193" s="188"/>
      <c r="T193" s="178"/>
      <c r="U193" s="178"/>
      <c r="V193" s="178"/>
      <c r="W193" s="178"/>
      <c r="X193" s="178"/>
      <c r="Y193" s="178"/>
      <c r="Z193" s="178"/>
      <c r="AA193" s="178"/>
      <c r="AB193" s="178"/>
      <c r="AC193" s="178"/>
      <c r="AD193" s="178"/>
      <c r="AE193" s="178"/>
      <c r="AF193" s="178"/>
      <c r="AG193" s="178"/>
    </row>
    <row r="194" spans="1:33" ht="15.75" x14ac:dyDescent="0.25">
      <c r="A194" s="137"/>
      <c r="B194" s="14"/>
      <c r="C194" s="59"/>
      <c r="D194" s="13"/>
      <c r="E194" s="59"/>
      <c r="F194" s="13"/>
      <c r="G194" s="13"/>
      <c r="H194" s="13"/>
      <c r="I194" s="13"/>
      <c r="J194" s="13"/>
      <c r="K194" s="10"/>
      <c r="L194" s="10"/>
      <c r="M194" s="10"/>
      <c r="N194" s="10"/>
      <c r="O194" s="10"/>
      <c r="P194" s="10"/>
      <c r="R194" s="175"/>
      <c r="S194" s="171"/>
      <c r="T194" s="174"/>
      <c r="U194" s="174"/>
      <c r="V194" s="174"/>
      <c r="W194" s="174"/>
      <c r="X194" s="174"/>
      <c r="Y194" s="174"/>
      <c r="Z194" s="174"/>
      <c r="AA194" s="174"/>
      <c r="AB194" s="178"/>
      <c r="AC194" s="178"/>
      <c r="AD194" s="178"/>
      <c r="AE194" s="178"/>
      <c r="AF194" s="178"/>
      <c r="AG194" s="178"/>
    </row>
    <row r="195" spans="1:33" ht="27" customHeight="1" x14ac:dyDescent="0.25">
      <c r="A195" s="114" t="s">
        <v>159</v>
      </c>
      <c r="B195" s="94" t="s">
        <v>110</v>
      </c>
      <c r="C195" s="99">
        <v>200</v>
      </c>
      <c r="D195" s="99">
        <v>0.2</v>
      </c>
      <c r="E195" s="99">
        <v>0</v>
      </c>
      <c r="F195" s="99">
        <v>6.4</v>
      </c>
      <c r="G195" s="99">
        <v>26.4</v>
      </c>
      <c r="H195" s="99">
        <v>0</v>
      </c>
      <c r="I195" s="99">
        <v>0</v>
      </c>
      <c r="J195" s="99">
        <v>0</v>
      </c>
      <c r="K195" s="99">
        <v>0.1</v>
      </c>
      <c r="L195" s="99">
        <v>4</v>
      </c>
      <c r="M195" s="99">
        <v>7</v>
      </c>
      <c r="N195" s="99">
        <v>4</v>
      </c>
      <c r="O195" s="99">
        <v>1</v>
      </c>
      <c r="P195" s="99">
        <v>1</v>
      </c>
      <c r="R195" s="175"/>
      <c r="S195" s="202"/>
      <c r="T195" s="203"/>
      <c r="U195" s="204"/>
      <c r="V195" s="204"/>
      <c r="W195" s="204"/>
      <c r="X195" s="204"/>
      <c r="Y195" s="205"/>
      <c r="Z195" s="205"/>
      <c r="AA195" s="205"/>
      <c r="AB195" s="206"/>
      <c r="AC195" s="206"/>
      <c r="AD195" s="206"/>
      <c r="AE195" s="206"/>
      <c r="AF195" s="206"/>
      <c r="AG195" s="206"/>
    </row>
    <row r="196" spans="1:33" ht="15.75" x14ac:dyDescent="0.25">
      <c r="A196" s="137"/>
      <c r="B196" s="14" t="s">
        <v>56</v>
      </c>
      <c r="C196" s="13">
        <v>1</v>
      </c>
      <c r="D196" s="13"/>
      <c r="E196" s="13"/>
      <c r="F196" s="59"/>
      <c r="G196" s="59"/>
      <c r="H196" s="59"/>
      <c r="I196" s="59"/>
      <c r="J196" s="59"/>
      <c r="K196" s="10"/>
      <c r="L196" s="10"/>
      <c r="M196" s="10"/>
      <c r="N196" s="10"/>
      <c r="O196" s="10"/>
      <c r="P196" s="10"/>
      <c r="R196" s="181"/>
      <c r="S196" s="191"/>
      <c r="T196" s="187"/>
      <c r="U196" s="184"/>
      <c r="V196" s="184"/>
      <c r="W196" s="184"/>
      <c r="X196" s="184"/>
      <c r="Y196" s="184"/>
      <c r="Z196" s="184"/>
      <c r="AA196" s="184"/>
      <c r="AB196" s="184"/>
      <c r="AC196" s="184"/>
      <c r="AD196" s="184"/>
      <c r="AE196" s="184"/>
      <c r="AF196" s="184"/>
      <c r="AG196" s="184"/>
    </row>
    <row r="197" spans="1:33" ht="15.75" x14ac:dyDescent="0.25">
      <c r="A197" s="137"/>
      <c r="B197" s="14"/>
      <c r="C197" s="59" t="s">
        <v>43</v>
      </c>
      <c r="D197" s="59"/>
      <c r="E197" s="59"/>
      <c r="F197" s="13">
        <v>15</v>
      </c>
      <c r="G197" s="13">
        <v>59</v>
      </c>
      <c r="H197" s="13"/>
      <c r="I197" s="13"/>
      <c r="J197" s="13"/>
      <c r="K197" s="10"/>
      <c r="L197" s="10"/>
      <c r="M197" s="10"/>
      <c r="N197" s="10"/>
      <c r="O197" s="10"/>
      <c r="P197" s="10"/>
      <c r="R197" s="207"/>
      <c r="S197" s="185"/>
      <c r="T197" s="187"/>
      <c r="U197" s="184"/>
      <c r="V197" s="184"/>
      <c r="W197" s="184"/>
      <c r="X197" s="184"/>
      <c r="Y197" s="184"/>
      <c r="Z197" s="184"/>
      <c r="AA197" s="184"/>
      <c r="AB197" s="184"/>
      <c r="AC197" s="184"/>
      <c r="AD197" s="184"/>
      <c r="AE197" s="184"/>
      <c r="AF197" s="184"/>
      <c r="AG197" s="184"/>
    </row>
    <row r="198" spans="1:33" ht="15.75" x14ac:dyDescent="0.25">
      <c r="A198" s="138" t="s">
        <v>163</v>
      </c>
      <c r="B198" s="94" t="s">
        <v>39</v>
      </c>
      <c r="C198" s="99">
        <v>100</v>
      </c>
      <c r="D198" s="99">
        <v>0.96</v>
      </c>
      <c r="E198" s="99">
        <v>0.48</v>
      </c>
      <c r="F198" s="99">
        <v>9.7200000000000006</v>
      </c>
      <c r="G198" s="99">
        <v>56</v>
      </c>
      <c r="H198" s="99">
        <v>0.02</v>
      </c>
      <c r="I198" s="99">
        <v>216</v>
      </c>
      <c r="J198" s="99">
        <v>108</v>
      </c>
      <c r="K198" s="99">
        <v>0.48</v>
      </c>
      <c r="L198" s="99">
        <v>48</v>
      </c>
      <c r="M198" s="99">
        <v>40.799999999999997</v>
      </c>
      <c r="N198" s="99">
        <v>30</v>
      </c>
      <c r="O198" s="99">
        <v>0.96</v>
      </c>
      <c r="P198" s="99">
        <v>0.8</v>
      </c>
      <c r="R198" s="188"/>
      <c r="S198" s="188"/>
      <c r="T198" s="17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</row>
    <row r="199" spans="1:33" ht="15.75" x14ac:dyDescent="0.25">
      <c r="A199" s="9"/>
      <c r="B199" s="9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R199" s="192"/>
      <c r="S199" s="192"/>
      <c r="T199" s="180"/>
      <c r="U199" s="209"/>
      <c r="V199" s="209"/>
      <c r="W199" s="209"/>
      <c r="X199" s="209"/>
      <c r="Y199" s="180"/>
      <c r="Z199" s="180"/>
      <c r="AA199" s="180"/>
      <c r="AB199" s="180"/>
      <c r="AC199" s="180"/>
      <c r="AD199" s="180"/>
      <c r="AE199" s="180"/>
      <c r="AF199" s="180"/>
      <c r="AG199" s="175"/>
    </row>
    <row r="200" spans="1:33" ht="16.5" thickBot="1" x14ac:dyDescent="0.3">
      <c r="A200" s="124"/>
      <c r="B200" s="124" t="s">
        <v>19</v>
      </c>
      <c r="C200" s="125"/>
      <c r="D200" s="126">
        <f t="shared" ref="D200:P200" si="5">SUM(D174+D179+D186+D191+D195+D198)</f>
        <v>17.8</v>
      </c>
      <c r="E200" s="126">
        <f t="shared" si="5"/>
        <v>23.44</v>
      </c>
      <c r="F200" s="126">
        <f t="shared" si="5"/>
        <v>48.339999999999996</v>
      </c>
      <c r="G200" s="126">
        <f t="shared" si="5"/>
        <v>493.2</v>
      </c>
      <c r="H200" s="126">
        <f t="shared" si="5"/>
        <v>0.22</v>
      </c>
      <c r="I200" s="126">
        <f t="shared" si="5"/>
        <v>244.92000000000002</v>
      </c>
      <c r="J200" s="126">
        <f t="shared" si="5"/>
        <v>108.13</v>
      </c>
      <c r="K200" s="126">
        <f t="shared" si="5"/>
        <v>3.27</v>
      </c>
      <c r="L200" s="126">
        <f t="shared" si="5"/>
        <v>129.82999999999998</v>
      </c>
      <c r="M200" s="126">
        <f t="shared" si="5"/>
        <v>262.07</v>
      </c>
      <c r="N200" s="126">
        <f t="shared" si="5"/>
        <v>85.91</v>
      </c>
      <c r="O200" s="126">
        <f t="shared" si="5"/>
        <v>4.54</v>
      </c>
      <c r="P200" s="126">
        <f t="shared" si="5"/>
        <v>4.3</v>
      </c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</row>
    <row r="201" spans="1:33" x14ac:dyDescent="0.25">
      <c r="P201" s="137">
        <v>5</v>
      </c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</row>
    <row r="202" spans="1:33" x14ac:dyDescent="0.25">
      <c r="A202" s="218" t="s">
        <v>31</v>
      </c>
      <c r="B202" s="218"/>
      <c r="C202" s="218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150"/>
      <c r="R202" s="229"/>
      <c r="S202" s="229"/>
      <c r="T202" s="229"/>
      <c r="U202" s="229"/>
      <c r="V202" s="229"/>
      <c r="W202" s="229"/>
      <c r="X202" s="229"/>
      <c r="Y202" s="229"/>
      <c r="Z202" s="229"/>
      <c r="AA202" s="229"/>
      <c r="AB202" s="229"/>
      <c r="AC202" s="229"/>
      <c r="AD202" s="229"/>
      <c r="AE202" s="229"/>
      <c r="AF202" s="229"/>
      <c r="AG202" s="194"/>
    </row>
    <row r="203" spans="1:33" ht="15.75" x14ac:dyDescent="0.25">
      <c r="A203" s="2"/>
      <c r="B203" s="11" t="s">
        <v>101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R203" s="195"/>
      <c r="S203" s="192"/>
      <c r="T203" s="195"/>
      <c r="U203" s="195"/>
      <c r="V203" s="195"/>
      <c r="W203" s="195"/>
      <c r="X203" s="195"/>
      <c r="Y203" s="195"/>
      <c r="Z203" s="195"/>
      <c r="AA203" s="195"/>
      <c r="AB203" s="195"/>
      <c r="AC203" s="195"/>
      <c r="AD203" s="195"/>
      <c r="AE203" s="195"/>
      <c r="AF203" s="195"/>
      <c r="AG203" s="195"/>
    </row>
    <row r="204" spans="1:33" ht="15.75" x14ac:dyDescent="0.25">
      <c r="A204" s="219" t="s">
        <v>0</v>
      </c>
      <c r="B204" s="219" t="s">
        <v>1</v>
      </c>
      <c r="C204" s="219" t="s">
        <v>2</v>
      </c>
      <c r="D204" s="221" t="s">
        <v>3</v>
      </c>
      <c r="E204" s="222"/>
      <c r="F204" s="223"/>
      <c r="G204" s="219" t="s">
        <v>7</v>
      </c>
      <c r="H204" s="221" t="s">
        <v>8</v>
      </c>
      <c r="I204" s="222"/>
      <c r="J204" s="222"/>
      <c r="K204" s="223"/>
      <c r="L204" s="221" t="s">
        <v>12</v>
      </c>
      <c r="M204" s="222"/>
      <c r="N204" s="222"/>
      <c r="O204" s="223"/>
      <c r="P204" s="212" t="s">
        <v>196</v>
      </c>
      <c r="R204" s="226"/>
      <c r="S204" s="226"/>
      <c r="T204" s="226"/>
      <c r="U204" s="226"/>
      <c r="V204" s="226"/>
      <c r="W204" s="226"/>
      <c r="X204" s="226"/>
      <c r="Y204" s="226"/>
      <c r="Z204" s="226"/>
      <c r="AA204" s="226"/>
      <c r="AB204" s="226"/>
      <c r="AC204" s="226"/>
      <c r="AD204" s="226"/>
      <c r="AE204" s="226"/>
      <c r="AF204" s="226"/>
      <c r="AG204" s="230"/>
    </row>
    <row r="205" spans="1:33" ht="15.75" x14ac:dyDescent="0.25">
      <c r="A205" s="220"/>
      <c r="B205" s="220"/>
      <c r="C205" s="220"/>
      <c r="D205" s="58" t="s">
        <v>4</v>
      </c>
      <c r="E205" s="58" t="s">
        <v>5</v>
      </c>
      <c r="F205" s="58" t="s">
        <v>6</v>
      </c>
      <c r="G205" s="220"/>
      <c r="H205" s="58" t="s">
        <v>9</v>
      </c>
      <c r="I205" s="58" t="s">
        <v>10</v>
      </c>
      <c r="J205" s="58" t="s">
        <v>11</v>
      </c>
      <c r="K205" s="58" t="s">
        <v>18</v>
      </c>
      <c r="L205" s="58" t="s">
        <v>13</v>
      </c>
      <c r="M205" s="58" t="s">
        <v>14</v>
      </c>
      <c r="N205" s="58" t="s">
        <v>15</v>
      </c>
      <c r="O205" s="58" t="s">
        <v>16</v>
      </c>
      <c r="P205" s="213"/>
      <c r="R205" s="226"/>
      <c r="S205" s="226"/>
      <c r="T205" s="226"/>
      <c r="U205" s="167"/>
      <c r="V205" s="167"/>
      <c r="W205" s="167"/>
      <c r="X205" s="226"/>
      <c r="Y205" s="167"/>
      <c r="Z205" s="167"/>
      <c r="AA205" s="167"/>
      <c r="AB205" s="167"/>
      <c r="AC205" s="167"/>
      <c r="AD205" s="167"/>
      <c r="AE205" s="167"/>
      <c r="AF205" s="167"/>
      <c r="AG205" s="230"/>
    </row>
    <row r="206" spans="1:33" x14ac:dyDescent="0.25">
      <c r="A206" s="5">
        <v>1</v>
      </c>
      <c r="B206" s="5">
        <v>2</v>
      </c>
      <c r="C206" s="5">
        <v>3</v>
      </c>
      <c r="D206" s="5">
        <v>4</v>
      </c>
      <c r="E206" s="5">
        <v>5</v>
      </c>
      <c r="F206" s="5">
        <v>6</v>
      </c>
      <c r="G206" s="5">
        <v>7</v>
      </c>
      <c r="H206" s="5">
        <v>8</v>
      </c>
      <c r="I206" s="5">
        <v>9</v>
      </c>
      <c r="J206" s="5">
        <v>10</v>
      </c>
      <c r="K206" s="5">
        <v>11</v>
      </c>
      <c r="L206" s="5">
        <v>12</v>
      </c>
      <c r="M206" s="5">
        <v>13</v>
      </c>
      <c r="N206" s="5">
        <v>14</v>
      </c>
      <c r="O206" s="5">
        <v>15</v>
      </c>
      <c r="P206" s="5">
        <v>16</v>
      </c>
      <c r="R206" s="196"/>
      <c r="S206" s="196"/>
      <c r="T206" s="196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</row>
    <row r="207" spans="1:33" ht="16.5" customHeight="1" x14ac:dyDescent="0.25">
      <c r="A207" s="135" t="s">
        <v>176</v>
      </c>
      <c r="B207" s="92" t="s">
        <v>34</v>
      </c>
      <c r="C207" s="96">
        <v>100</v>
      </c>
      <c r="D207" s="96">
        <v>0.87</v>
      </c>
      <c r="E207" s="96">
        <v>5.0599999999999996</v>
      </c>
      <c r="F207" s="96">
        <v>5.22</v>
      </c>
      <c r="G207" s="96">
        <v>69</v>
      </c>
      <c r="H207" s="96">
        <v>0.01</v>
      </c>
      <c r="I207" s="96">
        <v>4.0599999999999996</v>
      </c>
      <c r="J207" s="96">
        <v>0.01</v>
      </c>
      <c r="K207" s="96">
        <v>0.12</v>
      </c>
      <c r="L207" s="96">
        <v>28.82</v>
      </c>
      <c r="M207" s="96">
        <v>24.94</v>
      </c>
      <c r="N207" s="96">
        <v>13.2</v>
      </c>
      <c r="O207" s="96">
        <v>0.87</v>
      </c>
      <c r="P207" s="96">
        <v>0</v>
      </c>
      <c r="R207" s="169"/>
      <c r="S207" s="170"/>
      <c r="T207" s="197"/>
      <c r="U207" s="197"/>
      <c r="V207" s="197"/>
      <c r="W207" s="197"/>
      <c r="X207" s="197"/>
      <c r="Y207" s="197"/>
      <c r="Z207" s="197"/>
      <c r="AA207" s="197"/>
      <c r="AB207" s="197"/>
      <c r="AC207" s="197"/>
      <c r="AD207" s="197"/>
      <c r="AE207" s="197"/>
      <c r="AF207" s="197"/>
      <c r="AG207" s="197"/>
    </row>
    <row r="208" spans="1:33" ht="15.75" x14ac:dyDescent="0.25">
      <c r="A208" s="136"/>
      <c r="B208" s="14" t="s">
        <v>57</v>
      </c>
      <c r="C208" s="13">
        <v>113</v>
      </c>
      <c r="D208" s="13">
        <v>1</v>
      </c>
      <c r="E208" s="59"/>
      <c r="F208" s="13">
        <v>5</v>
      </c>
      <c r="G208" s="13"/>
      <c r="H208" s="13"/>
      <c r="I208" s="13"/>
      <c r="J208" s="13"/>
      <c r="K208" s="8"/>
      <c r="L208" s="8"/>
      <c r="M208" s="8"/>
      <c r="N208" s="8"/>
      <c r="O208" s="8"/>
      <c r="P208" s="8"/>
      <c r="R208" s="169"/>
      <c r="S208" s="171"/>
      <c r="T208" s="186"/>
      <c r="U208" s="186"/>
      <c r="V208" s="186"/>
      <c r="W208" s="186"/>
      <c r="X208" s="186"/>
      <c r="Y208" s="186"/>
      <c r="Z208" s="186"/>
      <c r="AA208" s="186"/>
      <c r="AB208" s="198"/>
      <c r="AC208" s="198"/>
      <c r="AD208" s="198"/>
      <c r="AE208" s="198"/>
      <c r="AF208" s="198"/>
      <c r="AG208" s="198"/>
    </row>
    <row r="209" spans="1:33" ht="15.75" x14ac:dyDescent="0.25">
      <c r="A209" s="136"/>
      <c r="B209" s="14" t="s">
        <v>41</v>
      </c>
      <c r="C209" s="13">
        <v>5</v>
      </c>
      <c r="D209" s="59"/>
      <c r="E209" s="13">
        <v>5</v>
      </c>
      <c r="F209" s="59"/>
      <c r="G209" s="13"/>
      <c r="H209" s="13"/>
      <c r="I209" s="13"/>
      <c r="J209" s="13"/>
      <c r="K209" s="8"/>
      <c r="L209" s="8"/>
      <c r="M209" s="8"/>
      <c r="N209" s="8"/>
      <c r="O209" s="8"/>
      <c r="P209" s="8"/>
      <c r="R209" s="169"/>
      <c r="S209" s="199"/>
      <c r="T209" s="183"/>
      <c r="U209" s="183"/>
      <c r="V209" s="183"/>
      <c r="W209" s="183"/>
      <c r="X209" s="183"/>
      <c r="Y209" s="183"/>
      <c r="Z209" s="183"/>
      <c r="AA209" s="183"/>
      <c r="AB209" s="197"/>
      <c r="AC209" s="197"/>
      <c r="AD209" s="197"/>
      <c r="AE209" s="197"/>
      <c r="AF209" s="197"/>
      <c r="AG209" s="197"/>
    </row>
    <row r="210" spans="1:33" ht="15.75" x14ac:dyDescent="0.25">
      <c r="A210" s="136"/>
      <c r="B210" s="14" t="s">
        <v>42</v>
      </c>
      <c r="C210" s="13">
        <v>2</v>
      </c>
      <c r="D210" s="59"/>
      <c r="E210" s="59"/>
      <c r="F210" s="59"/>
      <c r="G210" s="59"/>
      <c r="H210" s="59"/>
      <c r="I210" s="59"/>
      <c r="J210" s="59"/>
      <c r="K210" s="8"/>
      <c r="L210" s="8"/>
      <c r="M210" s="8"/>
      <c r="N210" s="8"/>
      <c r="O210" s="8"/>
      <c r="P210" s="8"/>
      <c r="R210" s="169"/>
      <c r="S210" s="171"/>
      <c r="T210" s="186"/>
      <c r="U210" s="186"/>
      <c r="V210" s="186"/>
      <c r="W210" s="186"/>
      <c r="X210" s="186"/>
      <c r="Y210" s="186"/>
      <c r="Z210" s="186"/>
      <c r="AA210" s="186"/>
      <c r="AB210" s="198"/>
      <c r="AC210" s="198"/>
      <c r="AD210" s="198"/>
      <c r="AE210" s="198"/>
      <c r="AF210" s="198"/>
      <c r="AG210" s="198"/>
    </row>
    <row r="211" spans="1:33" ht="18" customHeight="1" x14ac:dyDescent="0.25">
      <c r="A211" s="136"/>
      <c r="B211" s="14"/>
      <c r="C211" s="59"/>
      <c r="D211" s="13"/>
      <c r="E211" s="13"/>
      <c r="F211" s="13"/>
      <c r="G211" s="13"/>
      <c r="H211" s="13"/>
      <c r="I211" s="13"/>
      <c r="J211" s="13"/>
      <c r="K211" s="8"/>
      <c r="L211" s="8"/>
      <c r="M211" s="8"/>
      <c r="N211" s="8"/>
      <c r="O211" s="8"/>
      <c r="P211" s="8"/>
      <c r="R211" s="169"/>
      <c r="S211" s="170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</row>
    <row r="212" spans="1:33" ht="15.75" x14ac:dyDescent="0.25">
      <c r="A212" s="135" t="s">
        <v>166</v>
      </c>
      <c r="B212" s="92" t="s">
        <v>35</v>
      </c>
      <c r="C212" s="96">
        <v>100</v>
      </c>
      <c r="D212" s="96">
        <v>8.83</v>
      </c>
      <c r="E212" s="96">
        <v>13.38</v>
      </c>
      <c r="F212" s="96">
        <v>13.6</v>
      </c>
      <c r="G212" s="96">
        <v>214</v>
      </c>
      <c r="H212" s="96">
        <v>0.08</v>
      </c>
      <c r="I212" s="96">
        <v>3.39</v>
      </c>
      <c r="J212" s="96">
        <v>4.76</v>
      </c>
      <c r="K212" s="96">
        <v>2.25</v>
      </c>
      <c r="L212" s="96">
        <v>49.15</v>
      </c>
      <c r="M212" s="96">
        <v>113.25</v>
      </c>
      <c r="N212" s="96">
        <v>34.549999999999997</v>
      </c>
      <c r="O212" s="96">
        <v>1.25</v>
      </c>
      <c r="P212" s="96">
        <v>1</v>
      </c>
      <c r="R212" s="169"/>
      <c r="S212" s="171"/>
      <c r="T212" s="186"/>
      <c r="U212" s="186"/>
      <c r="V212" s="186"/>
      <c r="W212" s="186"/>
      <c r="X212" s="186"/>
      <c r="Y212" s="186"/>
      <c r="Z212" s="186"/>
      <c r="AA212" s="186"/>
      <c r="AB212" s="198"/>
      <c r="AC212" s="198"/>
      <c r="AD212" s="198"/>
      <c r="AE212" s="198"/>
      <c r="AF212" s="198"/>
      <c r="AG212" s="198"/>
    </row>
    <row r="213" spans="1:33" ht="15.75" x14ac:dyDescent="0.25">
      <c r="A213" s="136"/>
      <c r="B213" s="14" t="s">
        <v>42</v>
      </c>
      <c r="C213" s="13">
        <v>2</v>
      </c>
      <c r="D213" s="59"/>
      <c r="E213" s="59"/>
      <c r="F213" s="59"/>
      <c r="G213" s="59"/>
      <c r="H213" s="59"/>
      <c r="I213" s="59"/>
      <c r="J213" s="59"/>
      <c r="K213" s="8"/>
      <c r="L213" s="8"/>
      <c r="M213" s="8"/>
      <c r="N213" s="8"/>
      <c r="O213" s="8"/>
      <c r="P213" s="8"/>
      <c r="R213" s="169"/>
      <c r="S213" s="171"/>
      <c r="T213" s="186"/>
      <c r="U213" s="186"/>
      <c r="V213" s="186"/>
      <c r="W213" s="186"/>
      <c r="X213" s="186"/>
      <c r="Y213" s="186"/>
      <c r="Z213" s="186"/>
      <c r="AA213" s="186"/>
      <c r="AB213" s="198"/>
      <c r="AC213" s="198"/>
      <c r="AD213" s="198"/>
      <c r="AE213" s="198"/>
      <c r="AF213" s="198"/>
      <c r="AG213" s="198"/>
    </row>
    <row r="214" spans="1:33" ht="15.75" x14ac:dyDescent="0.25">
      <c r="A214" s="136"/>
      <c r="B214" s="14" t="s">
        <v>28</v>
      </c>
      <c r="C214" s="13">
        <v>10</v>
      </c>
      <c r="D214" s="13">
        <v>1</v>
      </c>
      <c r="E214" s="59"/>
      <c r="F214" s="13">
        <v>4</v>
      </c>
      <c r="G214" s="13"/>
      <c r="H214" s="13"/>
      <c r="I214" s="13"/>
      <c r="J214" s="13"/>
      <c r="K214" s="8"/>
      <c r="L214" s="8"/>
      <c r="M214" s="8"/>
      <c r="N214" s="8"/>
      <c r="O214" s="8"/>
      <c r="P214" s="8"/>
      <c r="R214" s="169"/>
      <c r="S214" s="171"/>
      <c r="T214" s="186"/>
      <c r="U214" s="186"/>
      <c r="V214" s="186"/>
      <c r="W214" s="186"/>
      <c r="X214" s="186"/>
      <c r="Y214" s="186"/>
      <c r="Z214" s="186"/>
      <c r="AA214" s="186"/>
      <c r="AB214" s="198"/>
      <c r="AC214" s="198"/>
      <c r="AD214" s="198"/>
      <c r="AE214" s="198"/>
      <c r="AF214" s="198"/>
      <c r="AG214" s="198"/>
    </row>
    <row r="215" spans="1:33" ht="15.75" x14ac:dyDescent="0.25">
      <c r="A215" s="136"/>
      <c r="B215" s="14" t="s">
        <v>47</v>
      </c>
      <c r="C215" s="13">
        <v>8</v>
      </c>
      <c r="D215" s="59"/>
      <c r="E215" s="59"/>
      <c r="F215" s="13">
        <v>1</v>
      </c>
      <c r="G215" s="13"/>
      <c r="H215" s="13"/>
      <c r="I215" s="13"/>
      <c r="J215" s="13"/>
      <c r="K215" s="8"/>
      <c r="L215" s="8"/>
      <c r="M215" s="8"/>
      <c r="N215" s="8"/>
      <c r="O215" s="8"/>
      <c r="P215" s="8"/>
      <c r="R215" s="169"/>
      <c r="S215" s="171"/>
      <c r="T215" s="186"/>
      <c r="U215" s="186"/>
      <c r="V215" s="186"/>
      <c r="W215" s="186"/>
      <c r="X215" s="186"/>
      <c r="Y215" s="186"/>
      <c r="Z215" s="186"/>
      <c r="AA215" s="186"/>
      <c r="AB215" s="198"/>
      <c r="AC215" s="198"/>
      <c r="AD215" s="198"/>
      <c r="AE215" s="198"/>
      <c r="AF215" s="198"/>
      <c r="AG215" s="198"/>
    </row>
    <row r="216" spans="1:33" ht="15.75" x14ac:dyDescent="0.25">
      <c r="A216" s="136"/>
      <c r="B216" s="14" t="s">
        <v>58</v>
      </c>
      <c r="C216" s="13">
        <v>9</v>
      </c>
      <c r="D216" s="13">
        <v>1</v>
      </c>
      <c r="E216" s="59"/>
      <c r="F216" s="13">
        <v>5</v>
      </c>
      <c r="G216" s="13"/>
      <c r="H216" s="13"/>
      <c r="I216" s="13"/>
      <c r="J216" s="13"/>
      <c r="K216" s="8"/>
      <c r="L216" s="8"/>
      <c r="M216" s="8"/>
      <c r="N216" s="8"/>
      <c r="O216" s="8"/>
      <c r="P216" s="8"/>
      <c r="R216" s="169"/>
      <c r="S216" s="171"/>
      <c r="T216" s="186"/>
      <c r="U216" s="186"/>
      <c r="V216" s="186"/>
      <c r="W216" s="186"/>
      <c r="X216" s="186"/>
      <c r="Y216" s="186"/>
      <c r="Z216" s="186"/>
      <c r="AA216" s="186"/>
      <c r="AB216" s="198"/>
      <c r="AC216" s="198"/>
      <c r="AD216" s="198"/>
      <c r="AE216" s="198"/>
      <c r="AF216" s="198"/>
      <c r="AG216" s="198"/>
    </row>
    <row r="217" spans="1:33" ht="15.75" x14ac:dyDescent="0.25">
      <c r="A217" s="136"/>
      <c r="B217" s="14" t="s">
        <v>41</v>
      </c>
      <c r="C217" s="13">
        <v>4</v>
      </c>
      <c r="D217" s="59"/>
      <c r="E217" s="13">
        <v>3</v>
      </c>
      <c r="F217" s="59"/>
      <c r="G217" s="13"/>
      <c r="H217" s="13"/>
      <c r="I217" s="13"/>
      <c r="J217" s="13"/>
      <c r="K217" s="8"/>
      <c r="L217" s="8"/>
      <c r="M217" s="8"/>
      <c r="N217" s="8"/>
      <c r="O217" s="8"/>
      <c r="P217" s="8"/>
      <c r="R217" s="169"/>
      <c r="S217" s="171"/>
      <c r="T217" s="186"/>
      <c r="U217" s="186"/>
      <c r="V217" s="186"/>
      <c r="W217" s="186"/>
      <c r="X217" s="186"/>
      <c r="Y217" s="186"/>
      <c r="Z217" s="186"/>
      <c r="AA217" s="186"/>
      <c r="AB217" s="198"/>
      <c r="AC217" s="198"/>
      <c r="AD217" s="198"/>
      <c r="AE217" s="198"/>
      <c r="AF217" s="198"/>
      <c r="AG217" s="198"/>
    </row>
    <row r="218" spans="1:33" ht="15.75" x14ac:dyDescent="0.25">
      <c r="A218" s="136"/>
      <c r="B218" s="14" t="s">
        <v>59</v>
      </c>
      <c r="C218" s="13">
        <v>58.7</v>
      </c>
      <c r="D218" s="13">
        <v>8</v>
      </c>
      <c r="E218" s="13">
        <v>4</v>
      </c>
      <c r="F218" s="59"/>
      <c r="G218" s="13"/>
      <c r="H218" s="13"/>
      <c r="I218" s="13"/>
      <c r="J218" s="13"/>
      <c r="K218" s="8"/>
      <c r="L218" s="8"/>
      <c r="M218" s="8"/>
      <c r="N218" s="8"/>
      <c r="O218" s="8"/>
      <c r="P218" s="8"/>
      <c r="R218" s="169"/>
      <c r="S218" s="170"/>
      <c r="T218" s="197"/>
      <c r="U218" s="197"/>
      <c r="V218" s="197"/>
      <c r="W218" s="197"/>
      <c r="X218" s="197"/>
      <c r="Y218" s="197"/>
      <c r="Z218" s="197"/>
      <c r="AA218" s="197"/>
      <c r="AB218" s="197"/>
      <c r="AC218" s="197"/>
      <c r="AD218" s="197"/>
      <c r="AE218" s="197"/>
      <c r="AF218" s="197"/>
      <c r="AG218" s="197"/>
    </row>
    <row r="219" spans="1:33" ht="15.75" x14ac:dyDescent="0.25">
      <c r="A219" s="136"/>
      <c r="B219" s="14"/>
      <c r="C219" s="59" t="s">
        <v>43</v>
      </c>
      <c r="D219" s="13">
        <v>9</v>
      </c>
      <c r="E219" s="13">
        <v>13</v>
      </c>
      <c r="F219" s="13">
        <v>14</v>
      </c>
      <c r="G219" s="13"/>
      <c r="H219" s="13"/>
      <c r="I219" s="13"/>
      <c r="J219" s="13"/>
      <c r="K219" s="8"/>
      <c r="L219" s="8"/>
      <c r="M219" s="8"/>
      <c r="N219" s="8"/>
      <c r="O219" s="8"/>
      <c r="P219" s="8"/>
      <c r="R219" s="169"/>
      <c r="S219" s="170"/>
      <c r="T219" s="197"/>
      <c r="U219" s="197"/>
      <c r="V219" s="197"/>
      <c r="W219" s="197"/>
      <c r="X219" s="197"/>
      <c r="Y219" s="197"/>
      <c r="Z219" s="197"/>
      <c r="AA219" s="197"/>
      <c r="AB219" s="197"/>
      <c r="AC219" s="197"/>
      <c r="AD219" s="197"/>
      <c r="AE219" s="197"/>
      <c r="AF219" s="197"/>
      <c r="AG219" s="197"/>
    </row>
    <row r="220" spans="1:33" ht="15.75" x14ac:dyDescent="0.25">
      <c r="A220" s="135" t="s">
        <v>167</v>
      </c>
      <c r="B220" s="92" t="s">
        <v>64</v>
      </c>
      <c r="C220" s="96">
        <v>180</v>
      </c>
      <c r="D220" s="96">
        <v>6.7</v>
      </c>
      <c r="E220" s="96">
        <v>7.1</v>
      </c>
      <c r="F220" s="96">
        <v>46.7</v>
      </c>
      <c r="G220" s="96">
        <v>277.3</v>
      </c>
      <c r="H220" s="96">
        <v>0.08</v>
      </c>
      <c r="I220" s="96">
        <v>0</v>
      </c>
      <c r="J220" s="96">
        <v>26.7</v>
      </c>
      <c r="K220" s="96">
        <v>0.7</v>
      </c>
      <c r="L220" s="96">
        <v>78.7</v>
      </c>
      <c r="M220" s="96">
        <v>53.3</v>
      </c>
      <c r="N220" s="96">
        <v>9.3000000000000007</v>
      </c>
      <c r="O220" s="96">
        <v>1.3</v>
      </c>
      <c r="P220" s="96">
        <v>3.8</v>
      </c>
      <c r="R220" s="195"/>
      <c r="S220" s="188"/>
      <c r="T220" s="178"/>
      <c r="U220" s="178"/>
      <c r="V220" s="178"/>
      <c r="W220" s="178"/>
      <c r="X220" s="178"/>
      <c r="Y220" s="178"/>
      <c r="Z220" s="178"/>
      <c r="AA220" s="178"/>
      <c r="AB220" s="178"/>
      <c r="AC220" s="178"/>
      <c r="AD220" s="178"/>
      <c r="AE220" s="178"/>
      <c r="AF220" s="178"/>
      <c r="AG220" s="178"/>
    </row>
    <row r="221" spans="1:33" ht="15.75" x14ac:dyDescent="0.25">
      <c r="A221" s="136"/>
      <c r="B221" s="14" t="s">
        <v>23</v>
      </c>
      <c r="C221" s="13">
        <v>10</v>
      </c>
      <c r="D221" s="59"/>
      <c r="E221" s="13"/>
      <c r="F221" s="59"/>
      <c r="G221" s="13"/>
      <c r="H221" s="13"/>
      <c r="I221" s="13"/>
      <c r="J221" s="13"/>
      <c r="K221" s="8"/>
      <c r="L221" s="8"/>
      <c r="M221" s="8"/>
      <c r="N221" s="8"/>
      <c r="O221" s="8"/>
      <c r="P221" s="8"/>
      <c r="R221" s="175"/>
      <c r="S221" s="171"/>
      <c r="T221" s="186"/>
      <c r="U221" s="186"/>
      <c r="V221" s="186"/>
      <c r="W221" s="186"/>
      <c r="X221" s="186"/>
      <c r="Y221" s="186"/>
      <c r="Z221" s="186"/>
      <c r="AA221" s="187"/>
      <c r="AB221" s="187"/>
      <c r="AC221" s="187"/>
      <c r="AD221" s="187"/>
      <c r="AE221" s="187"/>
      <c r="AF221" s="187"/>
      <c r="AG221" s="187"/>
    </row>
    <row r="222" spans="1:33" ht="15.75" x14ac:dyDescent="0.25">
      <c r="A222" s="136"/>
      <c r="B222" s="14" t="s">
        <v>121</v>
      </c>
      <c r="C222" s="13">
        <v>54</v>
      </c>
      <c r="D222" s="13"/>
      <c r="E222" s="59"/>
      <c r="F222" s="13"/>
      <c r="G222" s="13"/>
      <c r="H222" s="13"/>
      <c r="I222" s="13"/>
      <c r="J222" s="13"/>
      <c r="K222" s="8"/>
      <c r="L222" s="8"/>
      <c r="M222" s="8"/>
      <c r="N222" s="8"/>
      <c r="O222" s="8"/>
      <c r="P222" s="8"/>
      <c r="R222" s="175"/>
      <c r="S222" s="171"/>
      <c r="T222" s="186"/>
      <c r="U222" s="186"/>
      <c r="V222" s="186"/>
      <c r="W222" s="186"/>
      <c r="X222" s="186"/>
      <c r="Y222" s="186"/>
      <c r="Z222" s="186"/>
      <c r="AA222" s="187"/>
      <c r="AB222" s="187"/>
      <c r="AC222" s="187"/>
      <c r="AD222" s="187"/>
      <c r="AE222" s="187"/>
      <c r="AF222" s="187"/>
      <c r="AG222" s="187"/>
    </row>
    <row r="223" spans="1:33" ht="15.75" x14ac:dyDescent="0.25">
      <c r="A223" s="136"/>
      <c r="B223" s="14" t="s">
        <v>42</v>
      </c>
      <c r="C223" s="13">
        <v>0.5</v>
      </c>
      <c r="D223" s="13"/>
      <c r="E223" s="59"/>
      <c r="F223" s="13"/>
      <c r="G223" s="13"/>
      <c r="H223" s="13"/>
      <c r="I223" s="13"/>
      <c r="J223" s="13"/>
      <c r="K223" s="8"/>
      <c r="L223" s="8"/>
      <c r="M223" s="8"/>
      <c r="N223" s="8"/>
      <c r="O223" s="8"/>
      <c r="P223" s="8"/>
      <c r="R223" s="175"/>
      <c r="S223" s="188"/>
      <c r="T223" s="184"/>
      <c r="U223" s="184"/>
      <c r="V223" s="184"/>
      <c r="W223" s="184"/>
      <c r="X223" s="184"/>
      <c r="Y223" s="184"/>
      <c r="Z223" s="184"/>
      <c r="AA223" s="184"/>
      <c r="AB223" s="184"/>
      <c r="AC223" s="184"/>
      <c r="AD223" s="184"/>
      <c r="AE223" s="184"/>
      <c r="AF223" s="184"/>
      <c r="AG223" s="184"/>
    </row>
    <row r="224" spans="1:33" ht="15.75" x14ac:dyDescent="0.25">
      <c r="A224" s="136"/>
      <c r="B224" s="14"/>
      <c r="C224" s="59" t="s">
        <v>43</v>
      </c>
      <c r="D224" s="13"/>
      <c r="E224" s="13"/>
      <c r="F224" s="13"/>
      <c r="G224" s="13"/>
      <c r="H224" s="13"/>
      <c r="I224" s="13"/>
      <c r="J224" s="13"/>
      <c r="K224" s="8"/>
      <c r="L224" s="8"/>
      <c r="M224" s="8"/>
      <c r="N224" s="8"/>
      <c r="O224" s="8"/>
      <c r="P224" s="8"/>
      <c r="R224" s="175"/>
      <c r="S224" s="188"/>
      <c r="T224" s="184"/>
      <c r="U224" s="184"/>
      <c r="V224" s="184"/>
      <c r="W224" s="184"/>
      <c r="X224" s="184"/>
      <c r="Y224" s="184"/>
      <c r="Z224" s="184"/>
      <c r="AA224" s="184"/>
      <c r="AB224" s="184"/>
      <c r="AC224" s="184"/>
      <c r="AD224" s="184"/>
      <c r="AE224" s="184"/>
      <c r="AF224" s="184"/>
      <c r="AG224" s="184"/>
    </row>
    <row r="225" spans="1:33" ht="15.75" x14ac:dyDescent="0.25">
      <c r="A225" s="138" t="s">
        <v>191</v>
      </c>
      <c r="B225" s="94" t="s">
        <v>36</v>
      </c>
      <c r="C225" s="99">
        <v>50</v>
      </c>
      <c r="D225" s="99">
        <v>0.59599999999999997</v>
      </c>
      <c r="E225" s="99">
        <v>3.831</v>
      </c>
      <c r="F225" s="99">
        <v>2.46</v>
      </c>
      <c r="G225" s="99">
        <v>46.65</v>
      </c>
      <c r="H225" s="99">
        <v>0.01</v>
      </c>
      <c r="I225" s="99">
        <v>0.42</v>
      </c>
      <c r="J225" s="99">
        <v>0.32</v>
      </c>
      <c r="K225" s="99">
        <v>0.13</v>
      </c>
      <c r="L225" s="99">
        <v>5.12</v>
      </c>
      <c r="M225" s="99">
        <v>20.05</v>
      </c>
      <c r="N225" s="99">
        <v>2.2999999999999998</v>
      </c>
      <c r="O225" s="99">
        <v>0.08</v>
      </c>
      <c r="P225" s="99">
        <v>0</v>
      </c>
      <c r="R225" s="175"/>
      <c r="S225" s="171"/>
      <c r="T225" s="186"/>
      <c r="U225" s="186"/>
      <c r="V225" s="186"/>
      <c r="W225" s="186"/>
      <c r="X225" s="186"/>
      <c r="Y225" s="186"/>
      <c r="Z225" s="186"/>
      <c r="AA225" s="186"/>
      <c r="AB225" s="187"/>
      <c r="AC225" s="187"/>
      <c r="AD225" s="187"/>
      <c r="AE225" s="187"/>
      <c r="AF225" s="187"/>
      <c r="AG225" s="187"/>
    </row>
    <row r="226" spans="1:33" ht="15.75" x14ac:dyDescent="0.25">
      <c r="A226" s="137"/>
      <c r="B226" s="14" t="s">
        <v>23</v>
      </c>
      <c r="C226" s="13">
        <v>5</v>
      </c>
      <c r="D226" s="59"/>
      <c r="E226" s="13"/>
      <c r="F226" s="59"/>
      <c r="G226" s="13"/>
      <c r="H226" s="13"/>
      <c r="I226" s="13"/>
      <c r="J226" s="13"/>
      <c r="K226" s="10"/>
      <c r="L226" s="10"/>
      <c r="M226" s="10"/>
      <c r="N226" s="10"/>
      <c r="O226" s="10"/>
      <c r="P226" s="10"/>
      <c r="R226" s="211"/>
      <c r="S226" s="171"/>
      <c r="T226" s="186"/>
      <c r="U226" s="186"/>
      <c r="V226" s="186"/>
      <c r="W226" s="186"/>
      <c r="X226" s="186"/>
      <c r="Y226" s="186"/>
      <c r="Z226" s="186"/>
      <c r="AA226" s="186"/>
      <c r="AB226" s="187"/>
      <c r="AC226" s="187"/>
      <c r="AD226" s="187"/>
      <c r="AE226" s="187"/>
      <c r="AF226" s="187"/>
      <c r="AG226" s="187"/>
    </row>
    <row r="227" spans="1:33" ht="15.75" x14ac:dyDescent="0.25">
      <c r="A227" s="137"/>
      <c r="B227" s="14" t="s">
        <v>60</v>
      </c>
      <c r="C227" s="13">
        <v>5</v>
      </c>
      <c r="D227" s="13"/>
      <c r="E227" s="59"/>
      <c r="F227" s="13"/>
      <c r="G227" s="13"/>
      <c r="H227" s="13"/>
      <c r="I227" s="13"/>
      <c r="J227" s="13"/>
      <c r="K227" s="10"/>
      <c r="L227" s="10"/>
      <c r="M227" s="10"/>
      <c r="N227" s="10"/>
      <c r="O227" s="10"/>
      <c r="P227" s="10"/>
      <c r="R227" s="195"/>
      <c r="S227" s="188"/>
      <c r="T227" s="178"/>
      <c r="U227" s="178"/>
      <c r="V227" s="178"/>
      <c r="W227" s="178"/>
      <c r="X227" s="178"/>
      <c r="Y227" s="178"/>
      <c r="Z227" s="178"/>
      <c r="AA227" s="178"/>
      <c r="AB227" s="178"/>
      <c r="AC227" s="178"/>
      <c r="AD227" s="178"/>
      <c r="AE227" s="178"/>
      <c r="AF227" s="178"/>
      <c r="AG227" s="178"/>
    </row>
    <row r="228" spans="1:33" ht="15.75" x14ac:dyDescent="0.25">
      <c r="A228" s="137"/>
      <c r="B228" s="14" t="s">
        <v>47</v>
      </c>
      <c r="C228" s="13">
        <v>2</v>
      </c>
      <c r="D228" s="59"/>
      <c r="E228" s="59"/>
      <c r="F228" s="13"/>
      <c r="G228" s="13"/>
      <c r="H228" s="13"/>
      <c r="I228" s="13"/>
      <c r="J228" s="13"/>
      <c r="K228" s="10"/>
      <c r="L228" s="10"/>
      <c r="M228" s="10"/>
      <c r="N228" s="10"/>
      <c r="O228" s="10"/>
      <c r="P228" s="10"/>
      <c r="R228" s="195"/>
      <c r="S228" s="192"/>
      <c r="T228" s="201"/>
      <c r="U228" s="209"/>
      <c r="V228" s="209"/>
      <c r="W228" s="209"/>
      <c r="X228" s="209"/>
      <c r="Y228" s="201"/>
      <c r="Z228" s="201"/>
      <c r="AA228" s="201"/>
      <c r="AB228" s="201"/>
      <c r="AC228" s="201"/>
      <c r="AD228" s="201"/>
      <c r="AE228" s="201"/>
      <c r="AF228" s="201"/>
      <c r="AG228" s="175"/>
    </row>
    <row r="229" spans="1:33" ht="15.75" x14ac:dyDescent="0.25">
      <c r="A229" s="137"/>
      <c r="B229" s="14" t="s">
        <v>46</v>
      </c>
      <c r="C229" s="13">
        <v>2</v>
      </c>
      <c r="D229" s="13"/>
      <c r="E229" s="59"/>
      <c r="F229" s="13"/>
      <c r="G229" s="13"/>
      <c r="H229" s="13"/>
      <c r="I229" s="13"/>
      <c r="J229" s="13"/>
      <c r="K229" s="10"/>
      <c r="L229" s="10"/>
      <c r="M229" s="10"/>
      <c r="N229" s="10"/>
      <c r="O229" s="10"/>
      <c r="P229" s="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</row>
    <row r="230" spans="1:33" ht="15.75" x14ac:dyDescent="0.25">
      <c r="A230" s="137"/>
      <c r="B230" s="14" t="s">
        <v>61</v>
      </c>
      <c r="C230" s="27">
        <v>2</v>
      </c>
      <c r="D230" s="59"/>
      <c r="E230" s="59"/>
      <c r="F230" s="13"/>
      <c r="G230" s="13"/>
      <c r="H230" s="13"/>
      <c r="I230" s="13"/>
      <c r="J230" s="13"/>
      <c r="K230" s="10"/>
      <c r="L230" s="10"/>
      <c r="M230" s="10"/>
      <c r="N230" s="10"/>
      <c r="O230" s="10"/>
      <c r="P230" s="10"/>
    </row>
    <row r="231" spans="1:33" ht="15.75" x14ac:dyDescent="0.25">
      <c r="A231" s="137"/>
      <c r="B231" s="14" t="s">
        <v>52</v>
      </c>
      <c r="C231" s="13">
        <v>1</v>
      </c>
      <c r="D231" s="59"/>
      <c r="E231" s="59"/>
      <c r="F231" s="13"/>
      <c r="G231" s="13"/>
      <c r="H231" s="13"/>
      <c r="I231" s="13"/>
      <c r="J231" s="13"/>
      <c r="K231" s="10"/>
      <c r="L231" s="10"/>
      <c r="M231" s="10"/>
      <c r="N231" s="10"/>
      <c r="O231" s="10"/>
      <c r="P231" s="10"/>
    </row>
    <row r="232" spans="1:33" ht="15.75" x14ac:dyDescent="0.25">
      <c r="A232" s="137"/>
      <c r="B232" s="14" t="s">
        <v>23</v>
      </c>
      <c r="C232" s="13">
        <v>3</v>
      </c>
      <c r="D232" s="59"/>
      <c r="E232" s="13">
        <v>12</v>
      </c>
      <c r="F232" s="59"/>
      <c r="G232" s="13"/>
      <c r="H232" s="13"/>
      <c r="I232" s="13"/>
      <c r="J232" s="13"/>
      <c r="K232" s="10"/>
      <c r="L232" s="10"/>
      <c r="M232" s="10"/>
      <c r="N232" s="10"/>
      <c r="O232" s="10"/>
      <c r="P232" s="10"/>
    </row>
    <row r="233" spans="1:33" ht="15.75" x14ac:dyDescent="0.25">
      <c r="A233" s="137"/>
      <c r="B233" s="14"/>
      <c r="C233" s="59"/>
      <c r="D233" s="13"/>
      <c r="E233" s="13"/>
      <c r="F233" s="13"/>
      <c r="G233" s="13"/>
      <c r="H233" s="13"/>
      <c r="I233" s="13"/>
      <c r="J233" s="13"/>
      <c r="K233" s="10"/>
      <c r="L233" s="10"/>
      <c r="M233" s="10"/>
      <c r="N233" s="10"/>
      <c r="O233" s="10"/>
      <c r="P233" s="10"/>
    </row>
    <row r="234" spans="1:33" ht="15.75" x14ac:dyDescent="0.25">
      <c r="A234" s="138" t="s">
        <v>163</v>
      </c>
      <c r="B234" s="94" t="s">
        <v>22</v>
      </c>
      <c r="C234" s="99">
        <v>50</v>
      </c>
      <c r="D234" s="99">
        <v>2.1800000000000002</v>
      </c>
      <c r="E234" s="99">
        <v>0.28000000000000003</v>
      </c>
      <c r="F234" s="99">
        <v>13.14</v>
      </c>
      <c r="G234" s="99">
        <v>54</v>
      </c>
      <c r="H234" s="99">
        <v>0.04</v>
      </c>
      <c r="I234" s="99"/>
      <c r="J234" s="99"/>
      <c r="K234" s="99">
        <v>0.25</v>
      </c>
      <c r="L234" s="99">
        <v>7.5</v>
      </c>
      <c r="M234" s="99">
        <v>28.8</v>
      </c>
      <c r="N234" s="99">
        <v>7.5</v>
      </c>
      <c r="O234" s="99">
        <v>0.61</v>
      </c>
      <c r="P234" s="99">
        <v>1</v>
      </c>
    </row>
    <row r="235" spans="1:33" ht="15.75" x14ac:dyDescent="0.25">
      <c r="A235" s="137"/>
      <c r="B235" s="14"/>
      <c r="C235" s="59" t="s">
        <v>43</v>
      </c>
      <c r="D235" s="13"/>
      <c r="E235" s="13"/>
      <c r="F235" s="13"/>
      <c r="G235" s="13"/>
      <c r="H235" s="13"/>
      <c r="I235" s="13"/>
      <c r="J235" s="13"/>
      <c r="K235" s="10"/>
      <c r="L235" s="10"/>
      <c r="M235" s="10"/>
      <c r="N235" s="10"/>
      <c r="O235" s="10"/>
      <c r="P235" s="10"/>
    </row>
    <row r="236" spans="1:33" ht="31.5" x14ac:dyDescent="0.25">
      <c r="A236" s="138" t="s">
        <v>221</v>
      </c>
      <c r="B236" s="92" t="s">
        <v>206</v>
      </c>
      <c r="C236" s="91">
        <v>200</v>
      </c>
      <c r="D236" s="91">
        <v>0.3</v>
      </c>
      <c r="E236" s="91">
        <v>1.4</v>
      </c>
      <c r="F236" s="91">
        <v>3</v>
      </c>
      <c r="G236" s="91">
        <v>26.2</v>
      </c>
      <c r="H236" s="91">
        <v>0.01</v>
      </c>
      <c r="I236" s="91">
        <v>24</v>
      </c>
      <c r="J236" s="91">
        <v>45</v>
      </c>
      <c r="K236" s="91">
        <v>0.1</v>
      </c>
      <c r="L236" s="91">
        <v>6</v>
      </c>
      <c r="M236" s="91">
        <v>2</v>
      </c>
      <c r="N236" s="91">
        <v>8</v>
      </c>
      <c r="O236" s="91">
        <v>0</v>
      </c>
      <c r="P236" s="91">
        <v>0</v>
      </c>
    </row>
    <row r="237" spans="1:33" ht="15.75" x14ac:dyDescent="0.25">
      <c r="A237" s="9"/>
      <c r="B237" s="9" t="s">
        <v>213</v>
      </c>
      <c r="C237" s="10">
        <v>32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33" ht="15.75" x14ac:dyDescent="0.25">
      <c r="A238" s="9"/>
      <c r="B238" s="9" t="s">
        <v>214</v>
      </c>
      <c r="C238" s="10">
        <v>5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1:33" ht="15.75" x14ac:dyDescent="0.25">
      <c r="A239" s="9"/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1:33" ht="15.75" x14ac:dyDescent="0.25">
      <c r="A240" s="106"/>
      <c r="B240" s="94" t="s">
        <v>19</v>
      </c>
      <c r="C240" s="99"/>
      <c r="D240" s="99">
        <f t="shared" ref="D240:P240" si="6">SUM(D207+D212+D220+D225+D234+D236)</f>
        <v>19.475999999999999</v>
      </c>
      <c r="E240" s="99">
        <f t="shared" si="6"/>
        <v>31.050999999999998</v>
      </c>
      <c r="F240" s="99">
        <f t="shared" si="6"/>
        <v>84.12</v>
      </c>
      <c r="G240" s="99">
        <f t="shared" si="6"/>
        <v>687.15</v>
      </c>
      <c r="H240" s="99">
        <f t="shared" si="6"/>
        <v>0.23</v>
      </c>
      <c r="I240" s="99">
        <f t="shared" si="6"/>
        <v>31.869999999999997</v>
      </c>
      <c r="J240" s="99">
        <f t="shared" si="6"/>
        <v>76.789999999999992</v>
      </c>
      <c r="K240" s="99">
        <f t="shared" si="6"/>
        <v>3.5500000000000003</v>
      </c>
      <c r="L240" s="99">
        <f t="shared" si="6"/>
        <v>175.29000000000002</v>
      </c>
      <c r="M240" s="99">
        <f t="shared" si="6"/>
        <v>242.34000000000003</v>
      </c>
      <c r="N240" s="99">
        <f t="shared" si="6"/>
        <v>74.849999999999994</v>
      </c>
      <c r="O240" s="99">
        <f t="shared" si="6"/>
        <v>4.1100000000000003</v>
      </c>
      <c r="P240" s="99">
        <f t="shared" si="6"/>
        <v>5.8</v>
      </c>
    </row>
    <row r="242" spans="1:16" ht="15.75" x14ac:dyDescent="0.25">
      <c r="A242" s="224" t="s">
        <v>33</v>
      </c>
      <c r="B242" s="224"/>
      <c r="C242" s="224"/>
      <c r="D242" s="224"/>
      <c r="E242" s="224"/>
      <c r="F242" s="224"/>
      <c r="G242" s="224"/>
      <c r="H242" s="224"/>
      <c r="I242" s="224"/>
      <c r="J242" s="224"/>
      <c r="K242" s="224"/>
      <c r="L242" s="224"/>
      <c r="M242" s="224"/>
      <c r="N242" s="224"/>
      <c r="O242" s="224"/>
      <c r="P242" s="149"/>
    </row>
    <row r="243" spans="1:16" ht="15.75" x14ac:dyDescent="0.25">
      <c r="A243" s="11"/>
      <c r="B243" s="11" t="s">
        <v>101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1:16" ht="15.75" x14ac:dyDescent="0.25">
      <c r="A244" s="219" t="s">
        <v>0</v>
      </c>
      <c r="B244" s="219" t="s">
        <v>1</v>
      </c>
      <c r="C244" s="219" t="s">
        <v>2</v>
      </c>
      <c r="D244" s="221" t="s">
        <v>3</v>
      </c>
      <c r="E244" s="222"/>
      <c r="F244" s="223"/>
      <c r="G244" s="219" t="s">
        <v>7</v>
      </c>
      <c r="H244" s="221" t="s">
        <v>8</v>
      </c>
      <c r="I244" s="222"/>
      <c r="J244" s="222"/>
      <c r="K244" s="223"/>
      <c r="L244" s="221" t="s">
        <v>12</v>
      </c>
      <c r="M244" s="222"/>
      <c r="N244" s="222"/>
      <c r="O244" s="223"/>
      <c r="P244" s="212" t="s">
        <v>196</v>
      </c>
    </row>
    <row r="245" spans="1:16" ht="15.75" x14ac:dyDescent="0.25">
      <c r="A245" s="220"/>
      <c r="B245" s="220"/>
      <c r="C245" s="220"/>
      <c r="D245" s="58" t="s">
        <v>4</v>
      </c>
      <c r="E245" s="58" t="s">
        <v>5</v>
      </c>
      <c r="F245" s="58" t="s">
        <v>6</v>
      </c>
      <c r="G245" s="220"/>
      <c r="H245" s="58" t="s">
        <v>9</v>
      </c>
      <c r="I245" s="58" t="s">
        <v>10</v>
      </c>
      <c r="J245" s="58" t="s">
        <v>11</v>
      </c>
      <c r="K245" s="58" t="s">
        <v>18</v>
      </c>
      <c r="L245" s="58" t="s">
        <v>13</v>
      </c>
      <c r="M245" s="58" t="s">
        <v>14</v>
      </c>
      <c r="N245" s="58" t="s">
        <v>15</v>
      </c>
      <c r="O245" s="58" t="s">
        <v>16</v>
      </c>
      <c r="P245" s="213"/>
    </row>
    <row r="246" spans="1:16" ht="15.75" x14ac:dyDescent="0.25">
      <c r="A246" s="6">
        <v>1</v>
      </c>
      <c r="B246" s="6">
        <v>2</v>
      </c>
      <c r="C246" s="6">
        <v>3</v>
      </c>
      <c r="D246" s="6">
        <v>4</v>
      </c>
      <c r="E246" s="6">
        <v>5</v>
      </c>
      <c r="F246" s="6">
        <v>6</v>
      </c>
      <c r="G246" s="6">
        <v>7</v>
      </c>
      <c r="H246" s="6">
        <v>8</v>
      </c>
      <c r="I246" s="6">
        <v>9</v>
      </c>
      <c r="J246" s="6">
        <v>10</v>
      </c>
      <c r="K246" s="6">
        <v>11</v>
      </c>
      <c r="L246" s="6">
        <v>12</v>
      </c>
      <c r="M246" s="6">
        <v>13</v>
      </c>
      <c r="N246" s="6">
        <v>14</v>
      </c>
      <c r="O246" s="6">
        <v>15</v>
      </c>
      <c r="P246" s="6">
        <v>16</v>
      </c>
    </row>
    <row r="247" spans="1:16" ht="15.75" x14ac:dyDescent="0.25">
      <c r="A247" s="135" t="s">
        <v>194</v>
      </c>
      <c r="B247" s="105" t="s">
        <v>92</v>
      </c>
      <c r="C247" s="96">
        <v>100</v>
      </c>
      <c r="D247" s="96">
        <v>1.1000000000000001</v>
      </c>
      <c r="E247" s="96">
        <v>0.2</v>
      </c>
      <c r="F247" s="96">
        <v>3.8</v>
      </c>
      <c r="G247" s="96">
        <v>23</v>
      </c>
      <c r="H247" s="96">
        <v>0.06</v>
      </c>
      <c r="I247" s="96">
        <v>25</v>
      </c>
      <c r="J247" s="96">
        <v>1.2</v>
      </c>
      <c r="K247" s="96">
        <v>0.53</v>
      </c>
      <c r="L247" s="96">
        <v>14</v>
      </c>
      <c r="M247" s="96">
        <v>26</v>
      </c>
      <c r="N247" s="96">
        <v>20</v>
      </c>
      <c r="O247" s="96">
        <v>0.9</v>
      </c>
      <c r="P247" s="96">
        <v>0.3</v>
      </c>
    </row>
    <row r="248" spans="1:16" ht="15.75" x14ac:dyDescent="0.25">
      <c r="A248" s="136"/>
      <c r="B248" s="28" t="s">
        <v>92</v>
      </c>
      <c r="C248" s="27">
        <v>100</v>
      </c>
      <c r="D248" s="59"/>
      <c r="E248" s="59"/>
      <c r="F248" s="13"/>
      <c r="G248" s="13"/>
      <c r="H248" s="13"/>
      <c r="I248" s="13"/>
      <c r="J248" s="13"/>
      <c r="K248" s="6"/>
      <c r="L248" s="6"/>
      <c r="M248" s="6"/>
      <c r="N248" s="6"/>
      <c r="O248" s="6"/>
      <c r="P248" s="6"/>
    </row>
    <row r="249" spans="1:16" ht="15.75" x14ac:dyDescent="0.25">
      <c r="A249" s="136"/>
      <c r="B249" s="31"/>
      <c r="C249" s="59" t="s">
        <v>43</v>
      </c>
      <c r="D249" s="59"/>
      <c r="E249" s="13"/>
      <c r="F249" s="13"/>
      <c r="G249" s="13"/>
      <c r="H249" s="13"/>
      <c r="I249" s="13"/>
      <c r="J249" s="13"/>
      <c r="K249" s="6"/>
      <c r="L249" s="6"/>
      <c r="M249" s="6"/>
      <c r="N249" s="6"/>
      <c r="O249" s="6"/>
      <c r="P249" s="6"/>
    </row>
    <row r="250" spans="1:16" ht="15.75" x14ac:dyDescent="0.25">
      <c r="A250" s="135" t="s">
        <v>192</v>
      </c>
      <c r="B250" s="105" t="s">
        <v>32</v>
      </c>
      <c r="C250" s="96">
        <v>100</v>
      </c>
      <c r="D250" s="96">
        <v>12.76</v>
      </c>
      <c r="E250" s="96">
        <v>6</v>
      </c>
      <c r="F250" s="96">
        <v>15.36</v>
      </c>
      <c r="G250" s="96">
        <v>166</v>
      </c>
      <c r="H250" s="96">
        <v>0.1</v>
      </c>
      <c r="I250" s="96">
        <v>0.4</v>
      </c>
      <c r="J250" s="96"/>
      <c r="K250" s="96">
        <v>1.72</v>
      </c>
      <c r="L250" s="96">
        <v>63.62</v>
      </c>
      <c r="M250" s="96">
        <v>170.28</v>
      </c>
      <c r="N250" s="96">
        <v>29.24</v>
      </c>
      <c r="O250" s="96">
        <v>1.04</v>
      </c>
      <c r="P250" s="96">
        <v>1.2</v>
      </c>
    </row>
    <row r="251" spans="1:16" ht="15.75" x14ac:dyDescent="0.25">
      <c r="A251" s="136"/>
      <c r="B251" s="35" t="s">
        <v>62</v>
      </c>
      <c r="C251" s="13">
        <v>76</v>
      </c>
      <c r="D251" s="13"/>
      <c r="E251" s="59"/>
      <c r="F251" s="59"/>
      <c r="G251" s="13"/>
      <c r="H251" s="13"/>
      <c r="I251" s="13"/>
      <c r="J251" s="13"/>
      <c r="K251" s="6"/>
      <c r="L251" s="6"/>
      <c r="M251" s="6"/>
      <c r="N251" s="6"/>
      <c r="O251" s="6"/>
      <c r="P251" s="6"/>
    </row>
    <row r="252" spans="1:16" ht="15.75" x14ac:dyDescent="0.25">
      <c r="A252" s="136"/>
      <c r="B252" s="35" t="s">
        <v>28</v>
      </c>
      <c r="C252" s="13">
        <v>18</v>
      </c>
      <c r="D252" s="13"/>
      <c r="E252" s="59"/>
      <c r="F252" s="13"/>
      <c r="G252" s="13"/>
      <c r="H252" s="13"/>
      <c r="I252" s="13"/>
      <c r="J252" s="13"/>
      <c r="K252" s="6"/>
      <c r="L252" s="6"/>
      <c r="M252" s="6"/>
      <c r="N252" s="6"/>
      <c r="O252" s="6"/>
      <c r="P252" s="6"/>
    </row>
    <row r="253" spans="1:16" ht="15.75" x14ac:dyDescent="0.25">
      <c r="A253" s="136"/>
      <c r="B253" s="35" t="s">
        <v>58</v>
      </c>
      <c r="C253" s="13">
        <v>10</v>
      </c>
      <c r="D253" s="13"/>
      <c r="E253" s="59"/>
      <c r="F253" s="13"/>
      <c r="G253" s="13"/>
      <c r="H253" s="13"/>
      <c r="I253" s="13"/>
      <c r="J253" s="13"/>
      <c r="K253" s="6"/>
      <c r="L253" s="6"/>
      <c r="M253" s="6"/>
      <c r="N253" s="6"/>
      <c r="O253" s="6"/>
      <c r="P253" s="6"/>
    </row>
    <row r="254" spans="1:16" ht="15.75" x14ac:dyDescent="0.25">
      <c r="A254" s="136"/>
      <c r="B254" s="35" t="s">
        <v>50</v>
      </c>
      <c r="C254" s="27">
        <v>25</v>
      </c>
      <c r="D254" s="59"/>
      <c r="E254" s="59"/>
      <c r="F254" s="13"/>
      <c r="G254" s="13"/>
      <c r="H254" s="13"/>
      <c r="I254" s="13"/>
      <c r="J254" s="13"/>
      <c r="K254" s="6"/>
      <c r="L254" s="6"/>
      <c r="M254" s="6"/>
      <c r="N254" s="6"/>
      <c r="O254" s="6"/>
      <c r="P254" s="6"/>
    </row>
    <row r="255" spans="1:16" ht="15.75" x14ac:dyDescent="0.25">
      <c r="A255" s="136"/>
      <c r="B255" s="35" t="s">
        <v>42</v>
      </c>
      <c r="C255" s="13">
        <v>3</v>
      </c>
      <c r="D255" s="59"/>
      <c r="E255" s="59"/>
      <c r="F255" s="59"/>
      <c r="G255" s="59"/>
      <c r="H255" s="59"/>
      <c r="I255" s="59"/>
      <c r="J255" s="59"/>
      <c r="K255" s="6"/>
      <c r="L255" s="6"/>
      <c r="M255" s="6"/>
      <c r="N255" s="6"/>
      <c r="O255" s="6"/>
      <c r="P255" s="6"/>
    </row>
    <row r="256" spans="1:16" ht="15.75" x14ac:dyDescent="0.25">
      <c r="A256" s="136"/>
      <c r="B256" s="35" t="s">
        <v>41</v>
      </c>
      <c r="C256" s="13">
        <v>5</v>
      </c>
      <c r="D256" s="59"/>
      <c r="E256" s="13"/>
      <c r="F256" s="59"/>
      <c r="G256" s="13"/>
      <c r="H256" s="13"/>
      <c r="I256" s="13"/>
      <c r="J256" s="13"/>
      <c r="K256" s="6"/>
      <c r="L256" s="6"/>
      <c r="M256" s="6"/>
      <c r="N256" s="6"/>
      <c r="O256" s="6"/>
      <c r="P256" s="6"/>
    </row>
    <row r="257" spans="1:16" ht="15.75" x14ac:dyDescent="0.25">
      <c r="A257" s="136"/>
      <c r="B257" s="35"/>
      <c r="C257" s="59" t="s">
        <v>43</v>
      </c>
      <c r="D257" s="13"/>
      <c r="E257" s="13"/>
      <c r="F257" s="13"/>
      <c r="G257" s="13"/>
      <c r="H257" s="13"/>
      <c r="I257" s="13"/>
      <c r="J257" s="13"/>
      <c r="K257" s="6"/>
      <c r="L257" s="6"/>
      <c r="M257" s="6"/>
      <c r="N257" s="6"/>
      <c r="O257" s="6"/>
      <c r="P257" s="6"/>
    </row>
    <row r="258" spans="1:16" ht="15.75" x14ac:dyDescent="0.25">
      <c r="A258" s="138" t="s">
        <v>180</v>
      </c>
      <c r="B258" s="127" t="s">
        <v>107</v>
      </c>
      <c r="C258" s="128">
        <v>180</v>
      </c>
      <c r="D258" s="118">
        <v>3.7</v>
      </c>
      <c r="E258" s="118">
        <v>5.67</v>
      </c>
      <c r="F258" s="118">
        <v>25.09</v>
      </c>
      <c r="G258" s="118">
        <v>170.8</v>
      </c>
      <c r="H258" s="118">
        <v>0.19</v>
      </c>
      <c r="I258" s="118">
        <v>29.39</v>
      </c>
      <c r="J258" s="118">
        <v>0.09</v>
      </c>
      <c r="K258" s="115">
        <v>1.92</v>
      </c>
      <c r="L258" s="115">
        <v>51.1</v>
      </c>
      <c r="M258" s="115">
        <v>112.05</v>
      </c>
      <c r="N258" s="115">
        <v>37.57</v>
      </c>
      <c r="O258" s="115">
        <v>1.33</v>
      </c>
      <c r="P258" s="115">
        <v>2</v>
      </c>
    </row>
    <row r="259" spans="1:16" ht="15.75" x14ac:dyDescent="0.25">
      <c r="A259" s="137"/>
      <c r="B259" s="61" t="s">
        <v>54</v>
      </c>
      <c r="C259" s="13">
        <v>145</v>
      </c>
      <c r="D259" s="43"/>
      <c r="E259" s="43"/>
      <c r="F259" s="43"/>
      <c r="G259" s="43"/>
      <c r="H259" s="43"/>
      <c r="I259" s="43"/>
      <c r="J259" s="43"/>
      <c r="K259" s="48"/>
      <c r="L259" s="48"/>
      <c r="M259" s="48"/>
      <c r="N259" s="48"/>
      <c r="O259" s="48"/>
      <c r="P259" s="48"/>
    </row>
    <row r="260" spans="1:16" ht="15.75" x14ac:dyDescent="0.25">
      <c r="A260" s="137"/>
      <c r="B260" s="61" t="s">
        <v>50</v>
      </c>
      <c r="C260" s="13">
        <v>30</v>
      </c>
      <c r="D260" s="43"/>
      <c r="E260" s="43"/>
      <c r="F260" s="43"/>
      <c r="G260" s="43"/>
      <c r="H260" s="43"/>
      <c r="I260" s="43"/>
      <c r="J260" s="43"/>
      <c r="K260" s="48"/>
      <c r="L260" s="48"/>
      <c r="M260" s="48"/>
      <c r="N260" s="48"/>
      <c r="O260" s="48"/>
      <c r="P260" s="48"/>
    </row>
    <row r="261" spans="1:16" ht="15.75" x14ac:dyDescent="0.25">
      <c r="A261" s="137"/>
      <c r="B261" s="61" t="s">
        <v>23</v>
      </c>
      <c r="C261" s="13">
        <v>7</v>
      </c>
      <c r="D261" s="43"/>
      <c r="E261" s="43"/>
      <c r="F261" s="43"/>
      <c r="G261" s="43"/>
      <c r="H261" s="43"/>
      <c r="I261" s="43"/>
      <c r="J261" s="43"/>
      <c r="K261" s="48"/>
      <c r="L261" s="48"/>
      <c r="M261" s="48"/>
      <c r="N261" s="48"/>
      <c r="O261" s="48"/>
      <c r="P261" s="48"/>
    </row>
    <row r="262" spans="1:16" ht="15.75" x14ac:dyDescent="0.25">
      <c r="A262" s="137"/>
      <c r="B262" s="61" t="s">
        <v>42</v>
      </c>
      <c r="C262" s="43">
        <v>0.3</v>
      </c>
      <c r="D262" s="43"/>
      <c r="E262" s="43"/>
      <c r="F262" s="43"/>
      <c r="G262" s="43"/>
      <c r="H262" s="43"/>
      <c r="I262" s="43"/>
      <c r="J262" s="43"/>
      <c r="K262" s="48"/>
      <c r="L262" s="48"/>
      <c r="M262" s="48"/>
      <c r="N262" s="48"/>
      <c r="O262" s="48"/>
      <c r="P262" s="48"/>
    </row>
    <row r="263" spans="1:16" ht="15.75" x14ac:dyDescent="0.25">
      <c r="A263" s="136"/>
      <c r="B263" s="31"/>
      <c r="C263" s="59" t="s">
        <v>43</v>
      </c>
      <c r="D263" s="13"/>
      <c r="E263" s="13"/>
      <c r="F263" s="13"/>
      <c r="G263" s="13"/>
      <c r="H263" s="13"/>
      <c r="I263" s="13"/>
      <c r="J263" s="13"/>
      <c r="K263" s="6"/>
      <c r="L263" s="6"/>
      <c r="M263" s="6"/>
      <c r="N263" s="6"/>
      <c r="O263" s="6"/>
      <c r="P263" s="6"/>
    </row>
    <row r="264" spans="1:16" ht="15.75" x14ac:dyDescent="0.25">
      <c r="A264" s="138" t="s">
        <v>163</v>
      </c>
      <c r="B264" s="104" t="s">
        <v>22</v>
      </c>
      <c r="C264" s="99">
        <v>50</v>
      </c>
      <c r="D264" s="99">
        <v>2.1800000000000002</v>
      </c>
      <c r="E264" s="99">
        <v>0.28000000000000003</v>
      </c>
      <c r="F264" s="99">
        <v>13.14</v>
      </c>
      <c r="G264" s="99">
        <v>65.7</v>
      </c>
      <c r="H264" s="99">
        <v>0.04</v>
      </c>
      <c r="I264" s="99"/>
      <c r="J264" s="99"/>
      <c r="K264" s="99">
        <v>0.25</v>
      </c>
      <c r="L264" s="99">
        <v>7.5</v>
      </c>
      <c r="M264" s="99">
        <v>28.8</v>
      </c>
      <c r="N264" s="99">
        <v>7.5</v>
      </c>
      <c r="O264" s="99">
        <v>0.61</v>
      </c>
      <c r="P264" s="99">
        <v>1</v>
      </c>
    </row>
    <row r="265" spans="1:16" ht="15.75" x14ac:dyDescent="0.25">
      <c r="A265" s="137"/>
      <c r="B265" s="32" t="s">
        <v>51</v>
      </c>
      <c r="C265" s="13">
        <v>50</v>
      </c>
      <c r="D265" s="13"/>
      <c r="E265" s="13"/>
      <c r="F265" s="13"/>
      <c r="G265" s="13"/>
      <c r="H265" s="13"/>
      <c r="I265" s="13"/>
      <c r="J265" s="13"/>
      <c r="K265" s="24"/>
      <c r="L265" s="24"/>
      <c r="M265" s="24"/>
      <c r="N265" s="24"/>
      <c r="O265" s="24"/>
      <c r="P265" s="24"/>
    </row>
    <row r="266" spans="1:16" ht="15.75" x14ac:dyDescent="0.25">
      <c r="A266" s="137"/>
      <c r="B266" s="31"/>
      <c r="C266" s="59"/>
      <c r="D266" s="13"/>
      <c r="E266" s="13"/>
      <c r="F266" s="13"/>
      <c r="G266" s="13"/>
      <c r="H266" s="13"/>
      <c r="I266" s="13"/>
      <c r="J266" s="13"/>
      <c r="K266" s="24"/>
      <c r="L266" s="24"/>
      <c r="M266" s="24"/>
      <c r="N266" s="24"/>
      <c r="O266" s="24"/>
      <c r="P266" s="24"/>
    </row>
    <row r="267" spans="1:16" ht="15.75" x14ac:dyDescent="0.25">
      <c r="A267" s="138" t="s">
        <v>205</v>
      </c>
      <c r="B267" s="104" t="s">
        <v>204</v>
      </c>
      <c r="C267" s="91">
        <v>200</v>
      </c>
      <c r="D267" s="91">
        <v>0.3</v>
      </c>
      <c r="E267" s="91">
        <v>0</v>
      </c>
      <c r="F267" s="91">
        <v>1.8</v>
      </c>
      <c r="G267" s="91">
        <v>8.4</v>
      </c>
      <c r="H267" s="91">
        <v>0</v>
      </c>
      <c r="I267" s="91">
        <v>2</v>
      </c>
      <c r="J267" s="91">
        <v>0.6</v>
      </c>
      <c r="K267" s="91">
        <v>0.09</v>
      </c>
      <c r="L267" s="91">
        <v>9</v>
      </c>
      <c r="M267" s="91">
        <v>10</v>
      </c>
      <c r="N267" s="91">
        <v>6</v>
      </c>
      <c r="O267" s="91">
        <v>1</v>
      </c>
      <c r="P267" s="91">
        <v>0</v>
      </c>
    </row>
    <row r="268" spans="1:16" ht="15.75" x14ac:dyDescent="0.25">
      <c r="A268" s="137"/>
      <c r="B268" s="28" t="s">
        <v>56</v>
      </c>
      <c r="C268" s="13">
        <v>1</v>
      </c>
      <c r="D268" s="13"/>
      <c r="E268" s="13"/>
      <c r="F268" s="13"/>
      <c r="G268" s="13"/>
      <c r="H268" s="13"/>
      <c r="I268" s="13"/>
      <c r="J268" s="13"/>
      <c r="K268" s="24"/>
      <c r="L268" s="24"/>
      <c r="M268" s="24"/>
      <c r="N268" s="24"/>
      <c r="O268" s="24"/>
      <c r="P268" s="24"/>
    </row>
    <row r="269" spans="1:16" ht="15.75" x14ac:dyDescent="0.25">
      <c r="A269" s="137"/>
      <c r="B269" s="30" t="s">
        <v>91</v>
      </c>
      <c r="C269" s="13">
        <v>10</v>
      </c>
      <c r="D269" s="13"/>
      <c r="E269" s="13"/>
      <c r="F269" s="13"/>
      <c r="G269" s="13"/>
      <c r="H269" s="13"/>
      <c r="I269" s="13"/>
      <c r="J269" s="13"/>
      <c r="K269" s="24"/>
      <c r="L269" s="24"/>
      <c r="M269" s="24"/>
      <c r="N269" s="24"/>
      <c r="O269" s="24"/>
      <c r="P269" s="24"/>
    </row>
    <row r="270" spans="1:16" ht="15.75" x14ac:dyDescent="0.25">
      <c r="A270" s="137"/>
      <c r="B270" s="51" t="s">
        <v>215</v>
      </c>
      <c r="C270" s="13">
        <v>15</v>
      </c>
      <c r="D270" s="13"/>
      <c r="E270" s="13"/>
      <c r="F270" s="13"/>
      <c r="G270" s="13"/>
      <c r="H270" s="13"/>
      <c r="I270" s="13"/>
      <c r="J270" s="13"/>
      <c r="K270" s="24"/>
      <c r="L270" s="24"/>
      <c r="M270" s="24"/>
      <c r="N270" s="24"/>
      <c r="O270" s="24"/>
      <c r="P270" s="24"/>
    </row>
    <row r="271" spans="1:16" ht="15.75" x14ac:dyDescent="0.25">
      <c r="A271" s="137"/>
      <c r="B271" s="31"/>
      <c r="C271" s="59" t="s">
        <v>43</v>
      </c>
      <c r="D271" s="59"/>
      <c r="E271" s="59"/>
      <c r="F271" s="13"/>
      <c r="G271" s="13"/>
      <c r="H271" s="13"/>
      <c r="I271" s="13"/>
      <c r="J271" s="13"/>
      <c r="K271" s="24"/>
      <c r="L271" s="24"/>
      <c r="M271" s="24"/>
      <c r="N271" s="24"/>
      <c r="O271" s="24"/>
      <c r="P271" s="24"/>
    </row>
    <row r="272" spans="1:16" ht="15.75" x14ac:dyDescent="0.25">
      <c r="A272" s="138" t="s">
        <v>163</v>
      </c>
      <c r="B272" s="104" t="s">
        <v>29</v>
      </c>
      <c r="C272" s="99">
        <v>100</v>
      </c>
      <c r="D272" s="99">
        <v>0.4</v>
      </c>
      <c r="E272" s="99">
        <v>0.4</v>
      </c>
      <c r="F272" s="99">
        <v>9.8000000000000007</v>
      </c>
      <c r="G272" s="99">
        <v>45</v>
      </c>
      <c r="H272" s="99">
        <v>0.01</v>
      </c>
      <c r="I272" s="99">
        <v>13</v>
      </c>
      <c r="J272" s="99"/>
      <c r="K272" s="99"/>
      <c r="L272" s="99">
        <v>16</v>
      </c>
      <c r="M272" s="99">
        <v>11</v>
      </c>
      <c r="N272" s="99">
        <v>9</v>
      </c>
      <c r="O272" s="99">
        <v>2.2000000000000002</v>
      </c>
      <c r="P272" s="99">
        <v>0.8</v>
      </c>
    </row>
    <row r="273" spans="1:16" ht="15.75" x14ac:dyDescent="0.25">
      <c r="A273" s="137"/>
      <c r="B273" s="33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</row>
    <row r="274" spans="1:16" ht="15.75" x14ac:dyDescent="0.25">
      <c r="A274" s="94"/>
      <c r="B274" s="104" t="s">
        <v>19</v>
      </c>
      <c r="C274" s="99"/>
      <c r="D274" s="99">
        <f>SUM(D247+D250+D258+D264+D267+D272)</f>
        <v>20.439999999999998</v>
      </c>
      <c r="E274" s="99">
        <f t="shared" ref="E274:P274" si="7">SUM(E247+E250+E258+E264+E267+E272)</f>
        <v>12.55</v>
      </c>
      <c r="F274" s="99">
        <f t="shared" si="7"/>
        <v>68.989999999999995</v>
      </c>
      <c r="G274" s="99">
        <f t="shared" si="7"/>
        <v>478.9</v>
      </c>
      <c r="H274" s="99">
        <f t="shared" si="7"/>
        <v>0.39999999999999997</v>
      </c>
      <c r="I274" s="99">
        <f t="shared" si="7"/>
        <v>69.789999999999992</v>
      </c>
      <c r="J274" s="99">
        <f t="shared" si="7"/>
        <v>1.8900000000000001</v>
      </c>
      <c r="K274" s="99">
        <f t="shared" si="7"/>
        <v>4.51</v>
      </c>
      <c r="L274" s="99">
        <f t="shared" si="7"/>
        <v>161.22</v>
      </c>
      <c r="M274" s="99">
        <f t="shared" si="7"/>
        <v>358.13</v>
      </c>
      <c r="N274" s="99">
        <f t="shared" si="7"/>
        <v>109.31</v>
      </c>
      <c r="O274" s="99">
        <f t="shared" si="7"/>
        <v>7.08</v>
      </c>
      <c r="P274" s="99">
        <f t="shared" si="7"/>
        <v>5.3</v>
      </c>
    </row>
    <row r="275" spans="1:16" ht="16.5" thickBot="1" x14ac:dyDescent="0.3">
      <c r="A275" s="39"/>
      <c r="B275" s="39" t="s">
        <v>76</v>
      </c>
      <c r="C275" s="40"/>
      <c r="D275" s="52" t="s">
        <v>103</v>
      </c>
      <c r="E275" s="52" t="s">
        <v>104</v>
      </c>
      <c r="F275" s="52" t="s">
        <v>105</v>
      </c>
      <c r="G275" s="52" t="s">
        <v>106</v>
      </c>
      <c r="H275" s="39"/>
      <c r="I275" s="39"/>
      <c r="J275" s="39"/>
      <c r="K275" s="39"/>
      <c r="L275" s="39"/>
      <c r="M275" s="39"/>
      <c r="N275" s="39"/>
      <c r="O275" s="39"/>
      <c r="P275" s="9"/>
    </row>
    <row r="277" spans="1:16" ht="15.75" x14ac:dyDescent="0.25">
      <c r="A277" s="239" t="s">
        <v>74</v>
      </c>
      <c r="B277" s="239"/>
      <c r="C277" s="239"/>
      <c r="D277" s="239"/>
      <c r="E277" s="239"/>
      <c r="F277" s="239"/>
      <c r="G277" s="239"/>
      <c r="H277" s="239"/>
      <c r="I277" s="239"/>
      <c r="J277" s="239"/>
      <c r="K277" s="239"/>
      <c r="L277" s="239"/>
      <c r="M277" s="239"/>
      <c r="N277" s="239"/>
      <c r="O277" s="239"/>
      <c r="P277" s="152"/>
    </row>
    <row r="278" spans="1:16" ht="15.75" x14ac:dyDescent="0.25">
      <c r="A278" s="9"/>
      <c r="B278" s="11" t="s">
        <v>101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216" t="s">
        <v>196</v>
      </c>
    </row>
    <row r="279" spans="1:16" ht="15.75" x14ac:dyDescent="0.25">
      <c r="A279" s="225" t="s">
        <v>0</v>
      </c>
      <c r="B279" s="225" t="s">
        <v>1</v>
      </c>
      <c r="C279" s="225" t="s">
        <v>2</v>
      </c>
      <c r="D279" s="225" t="s">
        <v>3</v>
      </c>
      <c r="E279" s="225"/>
      <c r="F279" s="225"/>
      <c r="G279" s="225" t="s">
        <v>7</v>
      </c>
      <c r="H279" s="225" t="s">
        <v>8</v>
      </c>
      <c r="I279" s="225"/>
      <c r="J279" s="225"/>
      <c r="K279" s="225"/>
      <c r="L279" s="225" t="s">
        <v>12</v>
      </c>
      <c r="M279" s="225"/>
      <c r="N279" s="225"/>
      <c r="O279" s="225"/>
      <c r="P279" s="240"/>
    </row>
    <row r="280" spans="1:16" ht="15.75" x14ac:dyDescent="0.25">
      <c r="A280" s="225"/>
      <c r="B280" s="225"/>
      <c r="C280" s="225"/>
      <c r="D280" s="58" t="s">
        <v>4</v>
      </c>
      <c r="E280" s="58" t="s">
        <v>5</v>
      </c>
      <c r="F280" s="58" t="s">
        <v>6</v>
      </c>
      <c r="G280" s="225"/>
      <c r="H280" s="58" t="s">
        <v>9</v>
      </c>
      <c r="I280" s="58" t="s">
        <v>10</v>
      </c>
      <c r="J280" s="58" t="s">
        <v>11</v>
      </c>
      <c r="K280" s="58" t="s">
        <v>18</v>
      </c>
      <c r="L280" s="58" t="s">
        <v>13</v>
      </c>
      <c r="M280" s="58" t="s">
        <v>14</v>
      </c>
      <c r="N280" s="58" t="s">
        <v>15</v>
      </c>
      <c r="O280" s="58" t="s">
        <v>16</v>
      </c>
      <c r="P280" s="217"/>
    </row>
    <row r="281" spans="1:16" ht="15.75" x14ac:dyDescent="0.25">
      <c r="A281" s="6">
        <v>1</v>
      </c>
      <c r="B281" s="6">
        <v>2</v>
      </c>
      <c r="C281" s="6">
        <v>3</v>
      </c>
      <c r="D281" s="6">
        <v>4</v>
      </c>
      <c r="E281" s="6">
        <v>5</v>
      </c>
      <c r="F281" s="6">
        <v>6</v>
      </c>
      <c r="G281" s="6">
        <v>7</v>
      </c>
      <c r="H281" s="6">
        <v>8</v>
      </c>
      <c r="I281" s="6">
        <v>9</v>
      </c>
      <c r="J281" s="6">
        <v>10</v>
      </c>
      <c r="K281" s="6">
        <v>11</v>
      </c>
      <c r="L281" s="6">
        <v>12</v>
      </c>
      <c r="M281" s="6">
        <v>13</v>
      </c>
      <c r="N281" s="6">
        <v>14</v>
      </c>
      <c r="O281" s="6">
        <v>15</v>
      </c>
      <c r="P281" s="153">
        <v>16</v>
      </c>
    </row>
    <row r="282" spans="1:16" ht="15.75" x14ac:dyDescent="0.25">
      <c r="A282" s="133" t="s">
        <v>193</v>
      </c>
      <c r="B282" s="92" t="s">
        <v>102</v>
      </c>
      <c r="C282" s="96">
        <v>50</v>
      </c>
      <c r="D282" s="96">
        <v>5.08</v>
      </c>
      <c r="E282" s="96">
        <v>4.5999999999999996</v>
      </c>
      <c r="F282" s="96">
        <v>0.28000000000000003</v>
      </c>
      <c r="G282" s="96">
        <v>62.8</v>
      </c>
      <c r="H282" s="96">
        <v>0.03</v>
      </c>
      <c r="I282" s="96">
        <v>0</v>
      </c>
      <c r="J282" s="96">
        <v>0.1</v>
      </c>
      <c r="K282" s="96">
        <v>0.08</v>
      </c>
      <c r="L282" s="96">
        <v>22</v>
      </c>
      <c r="M282" s="96">
        <v>76.8</v>
      </c>
      <c r="N282" s="96">
        <v>4.8</v>
      </c>
      <c r="O282" s="96">
        <v>1</v>
      </c>
      <c r="P282" s="93">
        <v>0</v>
      </c>
    </row>
    <row r="283" spans="1:16" ht="15.75" x14ac:dyDescent="0.25">
      <c r="A283" s="1"/>
      <c r="B283" s="14"/>
      <c r="C283" s="27"/>
      <c r="D283" s="59"/>
      <c r="E283" s="59"/>
      <c r="F283" s="13"/>
      <c r="G283" s="13"/>
      <c r="H283" s="13"/>
      <c r="I283" s="13"/>
      <c r="J283" s="13"/>
      <c r="K283" s="8"/>
      <c r="L283" s="8"/>
      <c r="M283" s="8"/>
      <c r="N283" s="8"/>
      <c r="O283" s="8"/>
      <c r="P283" s="15"/>
    </row>
    <row r="284" spans="1:16" ht="15.75" x14ac:dyDescent="0.25">
      <c r="A284" s="133" t="s">
        <v>172</v>
      </c>
      <c r="B284" s="92" t="s">
        <v>122</v>
      </c>
      <c r="C284" s="96">
        <v>250</v>
      </c>
      <c r="D284" s="96">
        <v>27.9</v>
      </c>
      <c r="E284" s="96">
        <v>24.3</v>
      </c>
      <c r="F284" s="96">
        <v>18</v>
      </c>
      <c r="G284" s="96">
        <v>401.4</v>
      </c>
      <c r="H284" s="96">
        <v>0.15</v>
      </c>
      <c r="I284" s="96">
        <v>40</v>
      </c>
      <c r="J284" s="96">
        <v>165</v>
      </c>
      <c r="K284" s="96">
        <v>3.75</v>
      </c>
      <c r="L284" s="96">
        <v>103.75</v>
      </c>
      <c r="M284" s="96">
        <v>301.25</v>
      </c>
      <c r="N284" s="96">
        <v>53.75</v>
      </c>
      <c r="O284" s="96">
        <v>3.75</v>
      </c>
      <c r="P284" s="93">
        <v>1.5</v>
      </c>
    </row>
    <row r="285" spans="1:16" ht="15.75" x14ac:dyDescent="0.25">
      <c r="A285" s="1"/>
      <c r="B285" s="14" t="s">
        <v>123</v>
      </c>
      <c r="C285" s="13">
        <v>238</v>
      </c>
      <c r="D285" s="59"/>
      <c r="E285" s="59"/>
      <c r="F285" s="13"/>
      <c r="G285" s="13"/>
      <c r="H285" s="13"/>
      <c r="I285" s="13"/>
      <c r="J285" s="13"/>
      <c r="K285" s="6"/>
      <c r="L285" s="6"/>
      <c r="M285" s="6"/>
      <c r="N285" s="6"/>
      <c r="O285" s="6"/>
      <c r="P285" s="153"/>
    </row>
    <row r="286" spans="1:16" ht="15.75" x14ac:dyDescent="0.25">
      <c r="A286" s="1"/>
      <c r="B286" s="14" t="s">
        <v>46</v>
      </c>
      <c r="C286" s="27">
        <v>8.25</v>
      </c>
      <c r="D286" s="59"/>
      <c r="E286" s="59"/>
      <c r="F286" s="13"/>
      <c r="G286" s="13"/>
      <c r="H286" s="13"/>
      <c r="I286" s="13"/>
      <c r="J286" s="13"/>
      <c r="K286" s="6"/>
      <c r="L286" s="6"/>
      <c r="M286" s="6"/>
      <c r="N286" s="6"/>
      <c r="O286" s="6"/>
      <c r="P286" s="153"/>
    </row>
    <row r="287" spans="1:16" ht="15.75" x14ac:dyDescent="0.25">
      <c r="A287" s="1"/>
      <c r="B287" s="14" t="s">
        <v>47</v>
      </c>
      <c r="C287" s="27">
        <v>16.8</v>
      </c>
      <c r="D287" s="59"/>
      <c r="E287" s="59"/>
      <c r="F287" s="59"/>
      <c r="G287" s="59"/>
      <c r="H287" s="59"/>
      <c r="I287" s="59"/>
      <c r="J287" s="59"/>
      <c r="K287" s="6"/>
      <c r="L287" s="6"/>
      <c r="M287" s="6"/>
      <c r="N287" s="6"/>
      <c r="O287" s="6"/>
      <c r="P287" s="153"/>
    </row>
    <row r="288" spans="1:16" ht="15.75" x14ac:dyDescent="0.25">
      <c r="A288" s="1"/>
      <c r="B288" s="14" t="s">
        <v>124</v>
      </c>
      <c r="C288" s="13">
        <v>10</v>
      </c>
      <c r="D288" s="13"/>
      <c r="E288" s="13"/>
      <c r="F288" s="13"/>
      <c r="G288" s="13"/>
      <c r="H288" s="13"/>
      <c r="I288" s="13"/>
      <c r="J288" s="13"/>
      <c r="K288" s="6"/>
      <c r="L288" s="6"/>
      <c r="M288" s="6"/>
      <c r="N288" s="6"/>
      <c r="O288" s="6"/>
      <c r="P288" s="153"/>
    </row>
    <row r="289" spans="1:16" ht="15.75" x14ac:dyDescent="0.25">
      <c r="A289" s="1"/>
      <c r="B289" s="14" t="s">
        <v>118</v>
      </c>
      <c r="C289" s="13">
        <v>2</v>
      </c>
      <c r="D289" s="59"/>
      <c r="E289" s="13"/>
      <c r="F289" s="59"/>
      <c r="G289" s="13"/>
      <c r="H289" s="13"/>
      <c r="I289" s="13"/>
      <c r="J289" s="13"/>
      <c r="K289" s="6"/>
      <c r="L289" s="6"/>
      <c r="M289" s="6"/>
      <c r="N289" s="6"/>
      <c r="O289" s="6"/>
      <c r="P289" s="153"/>
    </row>
    <row r="290" spans="1:16" ht="15.75" x14ac:dyDescent="0.25">
      <c r="A290" s="1"/>
      <c r="B290" s="14" t="s">
        <v>23</v>
      </c>
      <c r="C290" s="27">
        <v>12.5</v>
      </c>
      <c r="D290" s="59"/>
      <c r="E290" s="59"/>
      <c r="F290" s="59"/>
      <c r="G290" s="13"/>
      <c r="H290" s="13"/>
      <c r="I290" s="13"/>
      <c r="J290" s="13"/>
      <c r="K290" s="6"/>
      <c r="L290" s="6"/>
      <c r="M290" s="6"/>
      <c r="N290" s="6"/>
      <c r="O290" s="6"/>
      <c r="P290" s="153"/>
    </row>
    <row r="291" spans="1:16" ht="15.75" x14ac:dyDescent="0.25">
      <c r="A291" s="1"/>
      <c r="B291" s="14" t="s">
        <v>125</v>
      </c>
      <c r="C291" s="27">
        <v>0.5</v>
      </c>
      <c r="D291" s="59"/>
      <c r="E291" s="13"/>
      <c r="F291" s="59"/>
      <c r="G291" s="13"/>
      <c r="H291" s="13"/>
      <c r="I291" s="13"/>
      <c r="J291" s="13"/>
      <c r="K291" s="6"/>
      <c r="L291" s="6"/>
      <c r="M291" s="6"/>
      <c r="N291" s="6"/>
      <c r="O291" s="6"/>
      <c r="P291" s="153"/>
    </row>
    <row r="292" spans="1:16" ht="15.75" x14ac:dyDescent="0.25">
      <c r="A292" s="1"/>
      <c r="B292" s="14"/>
      <c r="C292" s="59"/>
      <c r="D292" s="13"/>
      <c r="E292" s="13"/>
      <c r="F292" s="13"/>
      <c r="G292" s="13"/>
      <c r="H292" s="13"/>
      <c r="I292" s="13"/>
      <c r="J292" s="13"/>
      <c r="K292" s="6"/>
      <c r="L292" s="6"/>
      <c r="M292" s="6"/>
      <c r="N292" s="6"/>
      <c r="O292" s="6"/>
      <c r="P292" s="153"/>
    </row>
    <row r="293" spans="1:16" ht="15.75" x14ac:dyDescent="0.25">
      <c r="A293" s="133" t="s">
        <v>163</v>
      </c>
      <c r="B293" s="92" t="s">
        <v>28</v>
      </c>
      <c r="C293" s="96">
        <v>50</v>
      </c>
      <c r="D293" s="96">
        <v>3.42</v>
      </c>
      <c r="E293" s="96">
        <v>0.36</v>
      </c>
      <c r="F293" s="96">
        <v>21.87</v>
      </c>
      <c r="G293" s="96">
        <v>71</v>
      </c>
      <c r="H293" s="96">
        <v>0.05</v>
      </c>
      <c r="I293" s="96"/>
      <c r="J293" s="96"/>
      <c r="K293" s="96">
        <v>0.41</v>
      </c>
      <c r="L293" s="96">
        <v>9</v>
      </c>
      <c r="M293" s="96">
        <v>29.25</v>
      </c>
      <c r="N293" s="96">
        <v>6.3</v>
      </c>
      <c r="O293" s="96">
        <v>0.5</v>
      </c>
      <c r="P293" s="93">
        <v>1.8</v>
      </c>
    </row>
    <row r="294" spans="1:16" ht="15.75" x14ac:dyDescent="0.25">
      <c r="A294" s="1"/>
      <c r="B294" s="14" t="s">
        <v>28</v>
      </c>
      <c r="C294" s="13">
        <v>50</v>
      </c>
      <c r="D294" s="13"/>
      <c r="E294" s="13"/>
      <c r="F294" s="13"/>
      <c r="G294" s="13"/>
      <c r="H294" s="13"/>
      <c r="I294" s="13"/>
      <c r="J294" s="13"/>
      <c r="K294" s="6"/>
      <c r="L294" s="6"/>
      <c r="M294" s="6"/>
      <c r="N294" s="6"/>
      <c r="O294" s="6"/>
      <c r="P294" s="153"/>
    </row>
    <row r="295" spans="1:16" ht="15.75" x14ac:dyDescent="0.25">
      <c r="A295" s="1"/>
      <c r="B295" s="14"/>
      <c r="C295" s="59" t="s">
        <v>43</v>
      </c>
      <c r="D295" s="13"/>
      <c r="E295" s="13"/>
      <c r="F295" s="13"/>
      <c r="G295" s="13"/>
      <c r="H295" s="13"/>
      <c r="I295" s="13"/>
      <c r="J295" s="13"/>
      <c r="K295" s="6"/>
      <c r="L295" s="6"/>
      <c r="M295" s="6"/>
      <c r="N295" s="6"/>
      <c r="O295" s="6"/>
      <c r="P295" s="153"/>
    </row>
    <row r="296" spans="1:16" ht="15.75" x14ac:dyDescent="0.25">
      <c r="A296" s="138" t="s">
        <v>183</v>
      </c>
      <c r="B296" s="94" t="s">
        <v>216</v>
      </c>
      <c r="C296" s="99">
        <v>200</v>
      </c>
      <c r="D296" s="99">
        <v>0.3</v>
      </c>
      <c r="E296" s="99">
        <v>0.1</v>
      </c>
      <c r="F296" s="99">
        <v>8.4</v>
      </c>
      <c r="G296" s="99">
        <v>35.4</v>
      </c>
      <c r="H296" s="99">
        <v>0.01</v>
      </c>
      <c r="I296" s="99">
        <v>24</v>
      </c>
      <c r="J296" s="99">
        <v>7.0000000000000007E-2</v>
      </c>
      <c r="K296" s="99">
        <v>0.06</v>
      </c>
      <c r="L296" s="99">
        <v>10</v>
      </c>
      <c r="M296" s="99">
        <v>9</v>
      </c>
      <c r="N296" s="99">
        <v>8</v>
      </c>
      <c r="O296" s="99">
        <v>0</v>
      </c>
      <c r="P296" s="99">
        <v>1</v>
      </c>
    </row>
    <row r="297" spans="1:16" ht="15.75" x14ac:dyDescent="0.25">
      <c r="A297" s="3"/>
      <c r="B297" s="14" t="s">
        <v>220</v>
      </c>
      <c r="C297" s="13">
        <v>15</v>
      </c>
      <c r="D297" s="59"/>
      <c r="E297" s="59"/>
      <c r="F297" s="13"/>
      <c r="G297" s="13"/>
      <c r="H297" s="13"/>
      <c r="I297" s="13"/>
      <c r="J297" s="13"/>
      <c r="K297" s="24"/>
      <c r="L297" s="24"/>
      <c r="M297" s="24"/>
      <c r="N297" s="24"/>
      <c r="O297" s="24"/>
      <c r="P297" s="154"/>
    </row>
    <row r="298" spans="1:16" ht="15.75" x14ac:dyDescent="0.25">
      <c r="A298" s="3"/>
      <c r="B298" s="14" t="s">
        <v>217</v>
      </c>
      <c r="C298" s="27">
        <v>21</v>
      </c>
      <c r="D298" s="13"/>
      <c r="E298" s="13"/>
      <c r="F298" s="13"/>
      <c r="G298" s="13"/>
      <c r="H298" s="13"/>
      <c r="I298" s="13"/>
      <c r="J298" s="13"/>
      <c r="K298" s="24"/>
      <c r="L298" s="24"/>
      <c r="M298" s="24"/>
      <c r="N298" s="24"/>
      <c r="O298" s="24"/>
      <c r="P298" s="154"/>
    </row>
    <row r="299" spans="1:16" ht="15.75" x14ac:dyDescent="0.25">
      <c r="A299" s="3"/>
      <c r="B299" s="14" t="s">
        <v>218</v>
      </c>
      <c r="C299" s="27">
        <v>21</v>
      </c>
      <c r="D299" s="13"/>
      <c r="E299" s="13"/>
      <c r="F299" s="13"/>
      <c r="G299" s="13"/>
      <c r="H299" s="13"/>
      <c r="I299" s="13"/>
      <c r="J299" s="13"/>
      <c r="K299" s="24"/>
      <c r="L299" s="24"/>
      <c r="M299" s="24"/>
      <c r="N299" s="24"/>
      <c r="O299" s="24"/>
      <c r="P299" s="154"/>
    </row>
    <row r="300" spans="1:16" ht="15.75" x14ac:dyDescent="0.25">
      <c r="A300" s="3"/>
      <c r="B300" s="14" t="s">
        <v>219</v>
      </c>
      <c r="C300" s="27">
        <v>21</v>
      </c>
      <c r="D300" s="13"/>
      <c r="E300" s="13"/>
      <c r="F300" s="13"/>
      <c r="G300" s="13"/>
      <c r="H300" s="13"/>
      <c r="I300" s="13"/>
      <c r="J300" s="13"/>
      <c r="K300" s="24"/>
      <c r="L300" s="24"/>
      <c r="M300" s="24"/>
      <c r="N300" s="24"/>
      <c r="O300" s="24"/>
      <c r="P300" s="154"/>
    </row>
    <row r="301" spans="1:16" ht="15.75" x14ac:dyDescent="0.25">
      <c r="A301" s="3"/>
      <c r="B301" s="9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8"/>
    </row>
    <row r="302" spans="1:16" ht="15.75" x14ac:dyDescent="0.25">
      <c r="A302" s="114"/>
      <c r="B302" s="94" t="s">
        <v>19</v>
      </c>
      <c r="C302" s="99"/>
      <c r="D302" s="99">
        <f>SUM(D282+D284+D293+D296)</f>
        <v>36.699999999999996</v>
      </c>
      <c r="E302" s="99">
        <f t="shared" ref="E302:P302" si="8">SUM(E282+E284+E293+E296)</f>
        <v>29.36</v>
      </c>
      <c r="F302" s="99">
        <f t="shared" si="8"/>
        <v>48.550000000000004</v>
      </c>
      <c r="G302" s="99">
        <f t="shared" si="8"/>
        <v>570.6</v>
      </c>
      <c r="H302" s="99">
        <f t="shared" si="8"/>
        <v>0.24</v>
      </c>
      <c r="I302" s="99">
        <f t="shared" si="8"/>
        <v>64</v>
      </c>
      <c r="J302" s="99">
        <f t="shared" si="8"/>
        <v>165.17</v>
      </c>
      <c r="K302" s="99">
        <f t="shared" si="8"/>
        <v>4.3</v>
      </c>
      <c r="L302" s="99">
        <f t="shared" si="8"/>
        <v>144.75</v>
      </c>
      <c r="M302" s="99">
        <f t="shared" si="8"/>
        <v>416.3</v>
      </c>
      <c r="N302" s="99">
        <f t="shared" si="8"/>
        <v>72.849999999999994</v>
      </c>
      <c r="O302" s="99">
        <f t="shared" si="8"/>
        <v>5.25</v>
      </c>
      <c r="P302" s="99">
        <f t="shared" si="8"/>
        <v>4.3</v>
      </c>
    </row>
    <row r="303" spans="1:16" ht="16.5" thickBot="1" x14ac:dyDescent="0.3">
      <c r="A303" s="39"/>
      <c r="B303" s="39" t="s">
        <v>76</v>
      </c>
      <c r="C303" s="40"/>
      <c r="D303" s="52" t="s">
        <v>103</v>
      </c>
      <c r="E303" s="52" t="s">
        <v>104</v>
      </c>
      <c r="F303" s="52" t="s">
        <v>105</v>
      </c>
      <c r="G303" s="52" t="s">
        <v>106</v>
      </c>
      <c r="H303" s="42"/>
      <c r="I303" s="42"/>
      <c r="J303" s="42"/>
      <c r="K303" s="42"/>
      <c r="L303" s="42"/>
      <c r="M303" s="42"/>
      <c r="N303" s="42"/>
      <c r="O303" s="42"/>
      <c r="P303" s="18"/>
    </row>
    <row r="305" spans="1:16" ht="15.75" x14ac:dyDescent="0.25">
      <c r="A305" s="224" t="s">
        <v>40</v>
      </c>
      <c r="B305" s="224"/>
      <c r="C305" s="224"/>
      <c r="D305" s="224"/>
      <c r="E305" s="224"/>
      <c r="F305" s="224"/>
      <c r="G305" s="224"/>
      <c r="H305" s="224"/>
      <c r="I305" s="224"/>
      <c r="J305" s="224"/>
      <c r="K305" s="224"/>
      <c r="L305" s="224"/>
      <c r="M305" s="224"/>
      <c r="N305" s="224"/>
      <c r="O305" s="224"/>
      <c r="P305" s="149"/>
    </row>
    <row r="306" spans="1:16" ht="15.75" x14ac:dyDescent="0.25">
      <c r="A306" s="11"/>
      <c r="B306" s="11" t="s">
        <v>101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1:16" ht="15.75" x14ac:dyDescent="0.25">
      <c r="A307" s="219" t="s">
        <v>0</v>
      </c>
      <c r="B307" s="219" t="s">
        <v>1</v>
      </c>
      <c r="C307" s="219" t="s">
        <v>2</v>
      </c>
      <c r="D307" s="221" t="s">
        <v>3</v>
      </c>
      <c r="E307" s="222"/>
      <c r="F307" s="223"/>
      <c r="G307" s="219" t="s">
        <v>7</v>
      </c>
      <c r="H307" s="221" t="s">
        <v>8</v>
      </c>
      <c r="I307" s="222"/>
      <c r="J307" s="222"/>
      <c r="K307" s="223"/>
      <c r="L307" s="221" t="s">
        <v>12</v>
      </c>
      <c r="M307" s="222"/>
      <c r="N307" s="222"/>
      <c r="O307" s="223"/>
      <c r="P307" s="212" t="s">
        <v>196</v>
      </c>
    </row>
    <row r="308" spans="1:16" ht="15.75" x14ac:dyDescent="0.25">
      <c r="A308" s="220"/>
      <c r="B308" s="220"/>
      <c r="C308" s="220"/>
      <c r="D308" s="58" t="s">
        <v>4</v>
      </c>
      <c r="E308" s="58" t="s">
        <v>5</v>
      </c>
      <c r="F308" s="58" t="s">
        <v>6</v>
      </c>
      <c r="G308" s="220"/>
      <c r="H308" s="58" t="s">
        <v>9</v>
      </c>
      <c r="I308" s="58" t="s">
        <v>10</v>
      </c>
      <c r="J308" s="58" t="s">
        <v>11</v>
      </c>
      <c r="K308" s="58" t="s">
        <v>18</v>
      </c>
      <c r="L308" s="58" t="s">
        <v>13</v>
      </c>
      <c r="M308" s="58" t="s">
        <v>14</v>
      </c>
      <c r="N308" s="58" t="s">
        <v>15</v>
      </c>
      <c r="O308" s="58" t="s">
        <v>16</v>
      </c>
      <c r="P308" s="213"/>
    </row>
    <row r="309" spans="1:16" ht="15.75" x14ac:dyDescent="0.25">
      <c r="A309" s="6">
        <v>1</v>
      </c>
      <c r="B309" s="6">
        <v>2</v>
      </c>
      <c r="C309" s="6">
        <v>3</v>
      </c>
      <c r="D309" s="6">
        <v>4</v>
      </c>
      <c r="E309" s="6">
        <v>5</v>
      </c>
      <c r="F309" s="6">
        <v>6</v>
      </c>
      <c r="G309" s="6">
        <v>7</v>
      </c>
      <c r="H309" s="6">
        <v>8</v>
      </c>
      <c r="I309" s="6">
        <v>9</v>
      </c>
      <c r="J309" s="6">
        <v>10</v>
      </c>
      <c r="K309" s="6">
        <v>11</v>
      </c>
      <c r="L309" s="6">
        <v>12</v>
      </c>
      <c r="M309" s="6">
        <v>13</v>
      </c>
      <c r="N309" s="6">
        <v>14</v>
      </c>
      <c r="O309" s="6">
        <v>15</v>
      </c>
      <c r="P309" s="6">
        <v>16</v>
      </c>
    </row>
    <row r="310" spans="1:16" ht="15.75" x14ac:dyDescent="0.25">
      <c r="A310" s="135" t="s">
        <v>195</v>
      </c>
      <c r="B310" s="92" t="s">
        <v>100</v>
      </c>
      <c r="C310" s="96">
        <v>100</v>
      </c>
      <c r="D310" s="96">
        <v>1.1000000000000001</v>
      </c>
      <c r="E310" s="96">
        <v>0.2</v>
      </c>
      <c r="F310" s="96">
        <v>3.8</v>
      </c>
      <c r="G310" s="96">
        <v>23</v>
      </c>
      <c r="H310" s="96">
        <v>0.06</v>
      </c>
      <c r="I310" s="96">
        <v>25</v>
      </c>
      <c r="J310" s="96">
        <v>1.2</v>
      </c>
      <c r="K310" s="96">
        <v>0.53</v>
      </c>
      <c r="L310" s="96">
        <v>14</v>
      </c>
      <c r="M310" s="96">
        <v>26</v>
      </c>
      <c r="N310" s="96">
        <v>20</v>
      </c>
      <c r="O310" s="96">
        <v>0.9</v>
      </c>
      <c r="P310" s="96">
        <v>0.3</v>
      </c>
    </row>
    <row r="311" spans="1:16" ht="15.75" x14ac:dyDescent="0.25">
      <c r="A311" s="140"/>
      <c r="B311" s="100"/>
      <c r="C311" s="101" t="s">
        <v>43</v>
      </c>
      <c r="D311" s="102"/>
      <c r="E311" s="102"/>
      <c r="F311" s="102"/>
      <c r="G311" s="102"/>
      <c r="H311" s="102"/>
      <c r="I311" s="102"/>
      <c r="J311" s="102"/>
      <c r="K311" s="129"/>
      <c r="L311" s="129"/>
      <c r="M311" s="129"/>
      <c r="N311" s="129"/>
      <c r="O311" s="129"/>
      <c r="P311" s="129"/>
    </row>
    <row r="312" spans="1:16" ht="15.75" x14ac:dyDescent="0.25">
      <c r="A312" s="138" t="s">
        <v>182</v>
      </c>
      <c r="B312" s="127" t="s">
        <v>96</v>
      </c>
      <c r="C312" s="119" t="s">
        <v>97</v>
      </c>
      <c r="D312" s="119">
        <v>15.1</v>
      </c>
      <c r="E312" s="119">
        <v>9.9600000000000009</v>
      </c>
      <c r="F312" s="119">
        <v>3.01</v>
      </c>
      <c r="G312" s="119">
        <v>165.32</v>
      </c>
      <c r="H312" s="119">
        <v>0.25</v>
      </c>
      <c r="I312" s="119">
        <v>26.4</v>
      </c>
      <c r="J312" s="99">
        <v>7.39</v>
      </c>
      <c r="K312" s="99">
        <v>7.29</v>
      </c>
      <c r="L312" s="99">
        <v>9.56</v>
      </c>
      <c r="M312" s="99">
        <v>258.27</v>
      </c>
      <c r="N312" s="99">
        <v>15.81</v>
      </c>
      <c r="O312" s="99">
        <v>5.64</v>
      </c>
      <c r="P312" s="99">
        <v>0.2</v>
      </c>
    </row>
    <row r="313" spans="1:16" ht="15.75" x14ac:dyDescent="0.25">
      <c r="A313" s="137"/>
      <c r="B313" s="61" t="s">
        <v>98</v>
      </c>
      <c r="C313" s="10">
        <v>93</v>
      </c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</row>
    <row r="314" spans="1:16" ht="15.75" x14ac:dyDescent="0.25">
      <c r="A314" s="137"/>
      <c r="B314" s="61" t="s">
        <v>61</v>
      </c>
      <c r="C314" s="10">
        <v>1</v>
      </c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</row>
    <row r="315" spans="1:16" ht="15.75" x14ac:dyDescent="0.25">
      <c r="A315" s="137"/>
      <c r="B315" s="61" t="s">
        <v>23</v>
      </c>
      <c r="C315" s="10">
        <v>6</v>
      </c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</row>
    <row r="316" spans="1:16" ht="15.75" x14ac:dyDescent="0.25">
      <c r="A316" s="137"/>
      <c r="B316" s="61" t="s">
        <v>99</v>
      </c>
      <c r="C316" s="55">
        <v>20</v>
      </c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</row>
    <row r="317" spans="1:16" ht="15.75" x14ac:dyDescent="0.25">
      <c r="A317" s="137"/>
      <c r="B317" s="61"/>
      <c r="C317" s="55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</row>
    <row r="318" spans="1:16" ht="15.75" x14ac:dyDescent="0.25">
      <c r="A318" s="138" t="s">
        <v>180</v>
      </c>
      <c r="B318" s="127" t="s">
        <v>107</v>
      </c>
      <c r="C318" s="128">
        <v>180</v>
      </c>
      <c r="D318" s="118">
        <v>3.7</v>
      </c>
      <c r="E318" s="118">
        <v>5.67</v>
      </c>
      <c r="F318" s="118">
        <v>25.09</v>
      </c>
      <c r="G318" s="118">
        <v>170.8</v>
      </c>
      <c r="H318" s="118">
        <v>0.19</v>
      </c>
      <c r="I318" s="118">
        <v>29.39</v>
      </c>
      <c r="J318" s="118">
        <v>0.09</v>
      </c>
      <c r="K318" s="115">
        <v>1.92</v>
      </c>
      <c r="L318" s="115">
        <v>51.1</v>
      </c>
      <c r="M318" s="115">
        <v>112.05</v>
      </c>
      <c r="N318" s="115">
        <v>37.57</v>
      </c>
      <c r="O318" s="115">
        <v>1.33</v>
      </c>
      <c r="P318" s="115">
        <v>2</v>
      </c>
    </row>
    <row r="319" spans="1:16" ht="15.75" x14ac:dyDescent="0.25">
      <c r="A319" s="137"/>
      <c r="B319" s="61" t="s">
        <v>54</v>
      </c>
      <c r="C319" s="13">
        <v>145</v>
      </c>
      <c r="D319" s="43"/>
      <c r="E319" s="43"/>
      <c r="F319" s="43"/>
      <c r="G319" s="43"/>
      <c r="H319" s="43"/>
      <c r="I319" s="43"/>
      <c r="J319" s="43"/>
      <c r="K319" s="48"/>
      <c r="L319" s="48"/>
      <c r="M319" s="48"/>
      <c r="N319" s="48"/>
      <c r="O319" s="48"/>
      <c r="P319" s="48"/>
    </row>
    <row r="320" spans="1:16" ht="15.75" x14ac:dyDescent="0.25">
      <c r="A320" s="137"/>
      <c r="B320" s="61" t="s">
        <v>50</v>
      </c>
      <c r="C320" s="13">
        <v>30</v>
      </c>
      <c r="D320" s="43"/>
      <c r="E320" s="43"/>
      <c r="F320" s="43"/>
      <c r="G320" s="43"/>
      <c r="H320" s="43"/>
      <c r="I320" s="43"/>
      <c r="J320" s="43"/>
      <c r="K320" s="48"/>
      <c r="L320" s="48"/>
      <c r="M320" s="48"/>
      <c r="N320" s="48"/>
      <c r="O320" s="48"/>
      <c r="P320" s="48"/>
    </row>
    <row r="321" spans="1:16" ht="15.75" x14ac:dyDescent="0.25">
      <c r="A321" s="137"/>
      <c r="B321" s="61" t="s">
        <v>23</v>
      </c>
      <c r="C321" s="13">
        <v>7</v>
      </c>
      <c r="D321" s="43"/>
      <c r="E321" s="43"/>
      <c r="F321" s="43"/>
      <c r="G321" s="43"/>
      <c r="H321" s="43"/>
      <c r="I321" s="43"/>
      <c r="J321" s="43"/>
      <c r="K321" s="48"/>
      <c r="L321" s="48"/>
      <c r="M321" s="48"/>
      <c r="N321" s="48"/>
      <c r="O321" s="48"/>
      <c r="P321" s="48"/>
    </row>
    <row r="322" spans="1:16" ht="15.75" x14ac:dyDescent="0.25">
      <c r="A322" s="137"/>
      <c r="B322" s="61" t="s">
        <v>42</v>
      </c>
      <c r="C322" s="43">
        <v>0.3</v>
      </c>
      <c r="D322" s="43"/>
      <c r="E322" s="43"/>
      <c r="F322" s="43"/>
      <c r="G322" s="43"/>
      <c r="H322" s="43"/>
      <c r="I322" s="43"/>
      <c r="J322" s="43"/>
      <c r="K322" s="48"/>
      <c r="L322" s="48"/>
      <c r="M322" s="48"/>
      <c r="N322" s="48"/>
      <c r="O322" s="48"/>
      <c r="P322" s="48"/>
    </row>
    <row r="323" spans="1:16" ht="15.75" x14ac:dyDescent="0.25">
      <c r="A323" s="143"/>
      <c r="B323" s="14"/>
      <c r="C323" s="16" t="s">
        <v>43</v>
      </c>
      <c r="D323" s="17"/>
      <c r="E323" s="17"/>
      <c r="F323" s="17"/>
      <c r="G323" s="17"/>
      <c r="H323" s="17"/>
      <c r="I323" s="17"/>
      <c r="J323" s="17"/>
      <c r="K323" s="15"/>
      <c r="L323" s="15"/>
      <c r="M323" s="15"/>
      <c r="N323" s="15"/>
      <c r="O323" s="15"/>
      <c r="P323" s="15"/>
    </row>
    <row r="324" spans="1:16" ht="15.75" x14ac:dyDescent="0.25">
      <c r="A324" s="144" t="s">
        <v>163</v>
      </c>
      <c r="B324" s="94" t="s">
        <v>22</v>
      </c>
      <c r="C324" s="95">
        <v>50</v>
      </c>
      <c r="D324" s="95">
        <v>2.1800000000000002</v>
      </c>
      <c r="E324" s="95">
        <v>0.28000000000000003</v>
      </c>
      <c r="F324" s="95">
        <v>13.14</v>
      </c>
      <c r="G324" s="95">
        <v>65.7</v>
      </c>
      <c r="H324" s="95">
        <v>0.04</v>
      </c>
      <c r="I324" s="95"/>
      <c r="J324" s="95"/>
      <c r="K324" s="95">
        <v>0.25</v>
      </c>
      <c r="L324" s="95">
        <v>7.5</v>
      </c>
      <c r="M324" s="95">
        <v>28.8</v>
      </c>
      <c r="N324" s="95">
        <v>7.5</v>
      </c>
      <c r="O324" s="95">
        <v>0.61</v>
      </c>
      <c r="P324" s="95">
        <v>1</v>
      </c>
    </row>
    <row r="325" spans="1:16" ht="15.75" x14ac:dyDescent="0.25">
      <c r="A325" s="145"/>
      <c r="B325" s="14" t="s">
        <v>51</v>
      </c>
      <c r="C325" s="17">
        <v>50</v>
      </c>
      <c r="D325" s="17"/>
      <c r="E325" s="57"/>
      <c r="F325" s="17"/>
      <c r="G325" s="17"/>
      <c r="H325" s="17"/>
      <c r="I325" s="17"/>
      <c r="J325" s="17"/>
      <c r="K325" s="18"/>
      <c r="L325" s="18"/>
      <c r="M325" s="18"/>
      <c r="N325" s="18"/>
      <c r="O325" s="18"/>
      <c r="P325" s="18"/>
    </row>
    <row r="326" spans="1:16" ht="15.75" x14ac:dyDescent="0.25">
      <c r="A326" s="145"/>
      <c r="B326" s="14"/>
      <c r="C326" s="16" t="s">
        <v>43</v>
      </c>
      <c r="D326" s="17"/>
      <c r="E326" s="56"/>
      <c r="F326" s="17"/>
      <c r="G326" s="17"/>
      <c r="H326" s="17"/>
      <c r="I326" s="17"/>
      <c r="J326" s="17"/>
      <c r="K326" s="18"/>
      <c r="L326" s="18"/>
      <c r="M326" s="18"/>
      <c r="N326" s="18"/>
      <c r="O326" s="18"/>
      <c r="P326" s="18"/>
    </row>
    <row r="327" spans="1:16" ht="31.5" x14ac:dyDescent="0.25">
      <c r="A327" s="138" t="s">
        <v>183</v>
      </c>
      <c r="B327" s="92" t="s">
        <v>209</v>
      </c>
      <c r="C327" s="95">
        <v>200</v>
      </c>
      <c r="D327" s="95">
        <v>0.3</v>
      </c>
      <c r="E327" s="95">
        <v>0.1</v>
      </c>
      <c r="F327" s="95">
        <v>8.4</v>
      </c>
      <c r="G327" s="95">
        <v>35.4</v>
      </c>
      <c r="H327" s="95">
        <v>0.01</v>
      </c>
      <c r="I327" s="95">
        <v>24</v>
      </c>
      <c r="J327" s="95">
        <v>3.1</v>
      </c>
      <c r="K327" s="95">
        <v>7.0000000000000007E-2</v>
      </c>
      <c r="L327" s="95">
        <v>10</v>
      </c>
      <c r="M327" s="95">
        <v>9</v>
      </c>
      <c r="N327" s="95">
        <v>8</v>
      </c>
      <c r="O327" s="95">
        <v>0</v>
      </c>
      <c r="P327" s="95">
        <v>1</v>
      </c>
    </row>
    <row r="328" spans="1:16" ht="15.75" x14ac:dyDescent="0.25">
      <c r="A328" s="145"/>
      <c r="B328" s="14" t="s">
        <v>52</v>
      </c>
      <c r="C328" s="17">
        <v>20</v>
      </c>
      <c r="D328" s="17"/>
      <c r="E328" s="17"/>
      <c r="F328" s="17"/>
      <c r="G328" s="17"/>
      <c r="H328" s="19"/>
      <c r="I328" s="19"/>
      <c r="J328" s="19"/>
      <c r="K328" s="18"/>
      <c r="L328" s="18"/>
      <c r="M328" s="18"/>
      <c r="N328" s="18"/>
      <c r="O328" s="18"/>
      <c r="P328" s="18"/>
    </row>
    <row r="329" spans="1:16" ht="15.75" x14ac:dyDescent="0.25">
      <c r="A329" s="145"/>
      <c r="B329" s="14" t="s">
        <v>53</v>
      </c>
      <c r="C329" s="17">
        <v>30</v>
      </c>
      <c r="D329" s="17"/>
      <c r="E329" s="17"/>
      <c r="F329" s="17"/>
      <c r="G329" s="17"/>
      <c r="H329" s="19"/>
      <c r="I329" s="19"/>
      <c r="J329" s="19"/>
      <c r="K329" s="18"/>
      <c r="L329" s="18"/>
      <c r="M329" s="18"/>
      <c r="N329" s="18"/>
      <c r="O329" s="18"/>
      <c r="P329" s="18"/>
    </row>
    <row r="330" spans="1:16" ht="15.75" x14ac:dyDescent="0.25">
      <c r="A330" s="145"/>
      <c r="B330" s="9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</row>
    <row r="331" spans="1:16" ht="15.75" x14ac:dyDescent="0.25">
      <c r="A331" s="144"/>
      <c r="B331" s="94" t="s">
        <v>19</v>
      </c>
      <c r="C331" s="95"/>
      <c r="D331" s="95">
        <f>SUM(D310+D312+D318+D324+D327)</f>
        <v>22.38</v>
      </c>
      <c r="E331" s="95">
        <f t="shared" ref="E331:P331" si="9">SUM(E310+E312+E318+E324+E327)</f>
        <v>16.21</v>
      </c>
      <c r="F331" s="95">
        <f t="shared" si="9"/>
        <v>53.44</v>
      </c>
      <c r="G331" s="95">
        <f t="shared" si="9"/>
        <v>460.21999999999997</v>
      </c>
      <c r="H331" s="95">
        <f t="shared" si="9"/>
        <v>0.55000000000000004</v>
      </c>
      <c r="I331" s="95">
        <f t="shared" si="9"/>
        <v>104.78999999999999</v>
      </c>
      <c r="J331" s="95">
        <f t="shared" si="9"/>
        <v>11.78</v>
      </c>
      <c r="K331" s="95">
        <f t="shared" si="9"/>
        <v>10.06</v>
      </c>
      <c r="L331" s="95">
        <f t="shared" si="9"/>
        <v>92.16</v>
      </c>
      <c r="M331" s="95">
        <f t="shared" si="9"/>
        <v>434.12</v>
      </c>
      <c r="N331" s="95">
        <f t="shared" si="9"/>
        <v>88.88</v>
      </c>
      <c r="O331" s="95">
        <f t="shared" si="9"/>
        <v>8.48</v>
      </c>
      <c r="P331" s="95">
        <f t="shared" si="9"/>
        <v>4.5</v>
      </c>
    </row>
    <row r="332" spans="1:16" ht="16.5" thickBot="1" x14ac:dyDescent="0.3">
      <c r="A332" s="39"/>
      <c r="B332" s="39" t="s">
        <v>76</v>
      </c>
      <c r="C332" s="40"/>
      <c r="D332" s="52" t="s">
        <v>103</v>
      </c>
      <c r="E332" s="52" t="s">
        <v>104</v>
      </c>
      <c r="F332" s="52" t="s">
        <v>105</v>
      </c>
      <c r="G332" s="52" t="s">
        <v>106</v>
      </c>
      <c r="H332" s="39"/>
      <c r="I332" s="39"/>
      <c r="J332" s="39"/>
      <c r="K332" s="39"/>
      <c r="L332" s="39"/>
      <c r="M332" s="39"/>
      <c r="N332" s="39"/>
      <c r="O332" s="39"/>
      <c r="P332" s="9"/>
    </row>
    <row r="335" spans="1:16" ht="15.75" x14ac:dyDescent="0.25">
      <c r="B335" s="67"/>
      <c r="C335" s="241"/>
      <c r="D335" s="241"/>
      <c r="E335" s="241"/>
      <c r="F335" s="241"/>
      <c r="G335" s="241"/>
      <c r="H335" s="241"/>
      <c r="I335" s="241"/>
      <c r="J335" s="67"/>
      <c r="K335" s="67"/>
      <c r="L335" s="67"/>
      <c r="M335" s="67"/>
      <c r="N335" s="67"/>
    </row>
    <row r="336" spans="1:16" ht="15.75" x14ac:dyDescent="0.25">
      <c r="B336" s="25"/>
      <c r="C336" s="241" t="s">
        <v>150</v>
      </c>
      <c r="D336" s="241"/>
      <c r="E336" s="241"/>
      <c r="F336" s="241"/>
      <c r="G336" s="241"/>
      <c r="H336" s="241"/>
      <c r="I336" s="241"/>
      <c r="J336" s="25"/>
      <c r="K336" s="25"/>
      <c r="L336" s="25"/>
      <c r="M336" s="25"/>
      <c r="N336" s="25"/>
    </row>
    <row r="337" spans="2:15" ht="15.75" x14ac:dyDescent="0.25"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</row>
    <row r="338" spans="2:15" ht="15.75" x14ac:dyDescent="0.25"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</row>
    <row r="339" spans="2:15" ht="15.75" x14ac:dyDescent="0.25">
      <c r="B339" s="80"/>
      <c r="C339" s="234" t="s">
        <v>151</v>
      </c>
      <c r="D339" s="235"/>
      <c r="E339" s="236"/>
      <c r="F339" s="237" t="s">
        <v>152</v>
      </c>
      <c r="G339" s="234" t="s">
        <v>8</v>
      </c>
      <c r="H339" s="235"/>
      <c r="I339" s="235"/>
      <c r="J339" s="236"/>
      <c r="K339" s="234" t="s">
        <v>12</v>
      </c>
      <c r="L339" s="235"/>
      <c r="M339" s="235"/>
      <c r="N339" s="236"/>
      <c r="O339" s="242" t="s">
        <v>196</v>
      </c>
    </row>
    <row r="340" spans="2:15" ht="15.75" x14ac:dyDescent="0.25">
      <c r="B340" s="80"/>
      <c r="C340" s="69" t="s">
        <v>4</v>
      </c>
      <c r="D340" s="69" t="s">
        <v>5</v>
      </c>
      <c r="E340" s="69" t="s">
        <v>6</v>
      </c>
      <c r="F340" s="238"/>
      <c r="G340" s="69" t="s">
        <v>9</v>
      </c>
      <c r="H340" s="69" t="s">
        <v>10</v>
      </c>
      <c r="I340" s="69" t="s">
        <v>11</v>
      </c>
      <c r="J340" s="69" t="s">
        <v>153</v>
      </c>
      <c r="K340" s="69" t="s">
        <v>13</v>
      </c>
      <c r="L340" s="69" t="s">
        <v>14</v>
      </c>
      <c r="M340" s="69" t="s">
        <v>15</v>
      </c>
      <c r="N340" s="69" t="s">
        <v>16</v>
      </c>
      <c r="O340" s="243"/>
    </row>
    <row r="341" spans="2:15" ht="15.75" x14ac:dyDescent="0.25">
      <c r="B341" s="80" t="s">
        <v>17</v>
      </c>
      <c r="C341" s="81">
        <f t="shared" ref="C341:O341" si="10">SUM(D25)</f>
        <v>23.610000000000003</v>
      </c>
      <c r="D341" s="81">
        <f t="shared" si="10"/>
        <v>26.369999999999997</v>
      </c>
      <c r="E341" s="81">
        <f t="shared" si="10"/>
        <v>62.519999999999996</v>
      </c>
      <c r="F341" s="81">
        <f t="shared" si="10"/>
        <v>644.29999999999995</v>
      </c>
      <c r="G341" s="81">
        <f t="shared" si="10"/>
        <v>0.33</v>
      </c>
      <c r="H341" s="81">
        <f t="shared" si="10"/>
        <v>1.88</v>
      </c>
      <c r="I341" s="81">
        <f t="shared" si="10"/>
        <v>42.77</v>
      </c>
      <c r="J341" s="81">
        <f t="shared" si="10"/>
        <v>1.3800000000000001</v>
      </c>
      <c r="K341" s="81">
        <f t="shared" si="10"/>
        <v>679.6</v>
      </c>
      <c r="L341" s="81">
        <f t="shared" si="10"/>
        <v>564.45000000000005</v>
      </c>
      <c r="M341" s="81">
        <f t="shared" si="10"/>
        <v>309.21999999999997</v>
      </c>
      <c r="N341" s="81">
        <f t="shared" si="10"/>
        <v>4.87</v>
      </c>
      <c r="O341" s="81">
        <f t="shared" si="10"/>
        <v>5.15</v>
      </c>
    </row>
    <row r="342" spans="2:15" ht="15.75" x14ac:dyDescent="0.25">
      <c r="B342" s="80" t="s">
        <v>20</v>
      </c>
      <c r="C342" s="82">
        <f t="shared" ref="C342:O342" si="11">SUM(D63)</f>
        <v>21.73</v>
      </c>
      <c r="D342" s="82">
        <f t="shared" si="11"/>
        <v>17.46</v>
      </c>
      <c r="E342" s="82">
        <f t="shared" si="11"/>
        <v>74.319999999999993</v>
      </c>
      <c r="F342" s="82">
        <f t="shared" si="11"/>
        <v>600.63</v>
      </c>
      <c r="G342" s="82">
        <f t="shared" si="11"/>
        <v>0.28999999999999998</v>
      </c>
      <c r="H342" s="82">
        <f t="shared" si="11"/>
        <v>54.01</v>
      </c>
      <c r="I342" s="82">
        <f t="shared" si="11"/>
        <v>0.66000000000000014</v>
      </c>
      <c r="J342" s="82">
        <f t="shared" si="11"/>
        <v>4.8600000000000003</v>
      </c>
      <c r="K342" s="82">
        <f t="shared" si="11"/>
        <v>110.86</v>
      </c>
      <c r="L342" s="82">
        <f t="shared" si="11"/>
        <v>263.31</v>
      </c>
      <c r="M342" s="82">
        <f t="shared" si="11"/>
        <v>68.28</v>
      </c>
      <c r="N342" s="82">
        <f t="shared" si="11"/>
        <v>4.8599999999999994</v>
      </c>
      <c r="O342" s="82">
        <f t="shared" si="11"/>
        <v>5.5</v>
      </c>
    </row>
    <row r="343" spans="2:15" ht="15.75" x14ac:dyDescent="0.25">
      <c r="B343" s="80" t="s">
        <v>70</v>
      </c>
      <c r="C343" s="82">
        <f t="shared" ref="C343:O343" si="12">SUM(D98)</f>
        <v>19.02</v>
      </c>
      <c r="D343" s="82">
        <f t="shared" si="12"/>
        <v>15.77</v>
      </c>
      <c r="E343" s="82">
        <f t="shared" si="12"/>
        <v>70.31</v>
      </c>
      <c r="F343" s="82">
        <f t="shared" si="12"/>
        <v>492.26</v>
      </c>
      <c r="G343" s="82">
        <f t="shared" si="12"/>
        <v>0.33</v>
      </c>
      <c r="H343" s="82">
        <f t="shared" si="12"/>
        <v>42.92</v>
      </c>
      <c r="I343" s="82">
        <f t="shared" si="12"/>
        <v>3.66</v>
      </c>
      <c r="J343" s="82">
        <f t="shared" si="12"/>
        <v>4.03</v>
      </c>
      <c r="K343" s="82">
        <f t="shared" si="12"/>
        <v>132.47999999999999</v>
      </c>
      <c r="L343" s="82">
        <f t="shared" si="12"/>
        <v>331.04</v>
      </c>
      <c r="M343" s="82">
        <f t="shared" si="12"/>
        <v>108.75</v>
      </c>
      <c r="N343" s="82">
        <f t="shared" si="12"/>
        <v>7.4300000000000006</v>
      </c>
      <c r="O343" s="82">
        <f t="shared" si="12"/>
        <v>5.2</v>
      </c>
    </row>
    <row r="344" spans="2:15" ht="15.75" x14ac:dyDescent="0.25">
      <c r="B344" s="80" t="s">
        <v>25</v>
      </c>
      <c r="C344" s="87">
        <f t="shared" ref="C344:O344" si="13">SUM(D133)</f>
        <v>12.29</v>
      </c>
      <c r="D344" s="87">
        <f t="shared" si="13"/>
        <v>19.71</v>
      </c>
      <c r="E344" s="87">
        <f t="shared" si="13"/>
        <v>49.91</v>
      </c>
      <c r="F344" s="87">
        <f t="shared" si="13"/>
        <v>439.27</v>
      </c>
      <c r="G344" s="87">
        <f t="shared" si="13"/>
        <v>0.2</v>
      </c>
      <c r="H344" s="87">
        <f t="shared" si="13"/>
        <v>226.05</v>
      </c>
      <c r="I344" s="87">
        <f t="shared" si="13"/>
        <v>109.11</v>
      </c>
      <c r="J344" s="87">
        <f t="shared" si="13"/>
        <v>1.78</v>
      </c>
      <c r="K344" s="87">
        <f t="shared" si="13"/>
        <v>143.31</v>
      </c>
      <c r="L344" s="87">
        <f t="shared" si="13"/>
        <v>250.92000000000002</v>
      </c>
      <c r="M344" s="87">
        <f t="shared" si="13"/>
        <v>79.42</v>
      </c>
      <c r="N344" s="87">
        <f t="shared" si="13"/>
        <v>5.3500000000000005</v>
      </c>
      <c r="O344" s="87">
        <f t="shared" si="13"/>
        <v>4.4799999999999995</v>
      </c>
    </row>
    <row r="345" spans="2:15" ht="15.75" x14ac:dyDescent="0.25">
      <c r="B345" s="80" t="s">
        <v>27</v>
      </c>
      <c r="C345" s="82">
        <f t="shared" ref="C345:O345" si="14">SUM(D166)</f>
        <v>24.340000000000003</v>
      </c>
      <c r="D345" s="82">
        <f t="shared" si="14"/>
        <v>23.149999999999995</v>
      </c>
      <c r="E345" s="82">
        <f t="shared" si="14"/>
        <v>68.940000000000012</v>
      </c>
      <c r="F345" s="82">
        <f t="shared" si="14"/>
        <v>580.70000000000005</v>
      </c>
      <c r="G345" s="82">
        <f t="shared" si="14"/>
        <v>0.33</v>
      </c>
      <c r="H345" s="82">
        <f t="shared" si="14"/>
        <v>25.94</v>
      </c>
      <c r="I345" s="82">
        <f t="shared" si="14"/>
        <v>2.5099999999999998</v>
      </c>
      <c r="J345" s="82">
        <f t="shared" si="14"/>
        <v>4.2200000000000006</v>
      </c>
      <c r="K345" s="82">
        <f t="shared" si="14"/>
        <v>67.710000000000008</v>
      </c>
      <c r="L345" s="82">
        <f t="shared" si="14"/>
        <v>263.60000000000002</v>
      </c>
      <c r="M345" s="82">
        <f t="shared" si="14"/>
        <v>92.2</v>
      </c>
      <c r="N345" s="82">
        <f t="shared" si="14"/>
        <v>4.83</v>
      </c>
      <c r="O345" s="82">
        <f t="shared" si="14"/>
        <v>5.5</v>
      </c>
    </row>
    <row r="346" spans="2:15" ht="15.75" x14ac:dyDescent="0.25">
      <c r="B346" s="80" t="s">
        <v>30</v>
      </c>
      <c r="C346" s="82">
        <f>SUM(D200)</f>
        <v>17.8</v>
      </c>
      <c r="D346" s="82">
        <f t="shared" ref="D346:M346" si="15">SUM(E200)</f>
        <v>23.44</v>
      </c>
      <c r="E346" s="82">
        <f t="shared" si="15"/>
        <v>48.339999999999996</v>
      </c>
      <c r="F346" s="82">
        <f t="shared" si="15"/>
        <v>493.2</v>
      </c>
      <c r="G346" s="82">
        <f t="shared" si="15"/>
        <v>0.22</v>
      </c>
      <c r="H346" s="82">
        <f t="shared" si="15"/>
        <v>244.92000000000002</v>
      </c>
      <c r="I346" s="82">
        <f t="shared" si="15"/>
        <v>108.13</v>
      </c>
      <c r="J346" s="82">
        <f t="shared" si="15"/>
        <v>3.27</v>
      </c>
      <c r="K346" s="82">
        <f t="shared" si="15"/>
        <v>129.82999999999998</v>
      </c>
      <c r="L346" s="82">
        <f t="shared" si="15"/>
        <v>262.07</v>
      </c>
      <c r="M346" s="82">
        <f t="shared" si="15"/>
        <v>85.91</v>
      </c>
      <c r="N346" s="82">
        <f t="shared" ref="N346" si="16">SUM(O200)</f>
        <v>4.54</v>
      </c>
      <c r="O346" s="82">
        <f t="shared" ref="O346" si="17">SUM(P200)</f>
        <v>4.3</v>
      </c>
    </row>
    <row r="347" spans="2:15" ht="15.75" x14ac:dyDescent="0.25">
      <c r="B347" s="80" t="s">
        <v>31</v>
      </c>
      <c r="C347" s="82">
        <f>SUM(D240)</f>
        <v>19.475999999999999</v>
      </c>
      <c r="D347" s="82">
        <f t="shared" ref="D347:M347" si="18">SUM(E240)</f>
        <v>31.050999999999998</v>
      </c>
      <c r="E347" s="82">
        <f t="shared" si="18"/>
        <v>84.12</v>
      </c>
      <c r="F347" s="82">
        <f t="shared" si="18"/>
        <v>687.15</v>
      </c>
      <c r="G347" s="82">
        <f t="shared" si="18"/>
        <v>0.23</v>
      </c>
      <c r="H347" s="82">
        <f t="shared" si="18"/>
        <v>31.869999999999997</v>
      </c>
      <c r="I347" s="82">
        <f t="shared" si="18"/>
        <v>76.789999999999992</v>
      </c>
      <c r="J347" s="82">
        <f t="shared" si="18"/>
        <v>3.5500000000000003</v>
      </c>
      <c r="K347" s="82">
        <f t="shared" si="18"/>
        <v>175.29000000000002</v>
      </c>
      <c r="L347" s="82">
        <f t="shared" si="18"/>
        <v>242.34000000000003</v>
      </c>
      <c r="M347" s="82">
        <f t="shared" si="18"/>
        <v>74.849999999999994</v>
      </c>
      <c r="N347" s="82">
        <f t="shared" ref="N347" si="19">SUM(O240)</f>
        <v>4.1100000000000003</v>
      </c>
      <c r="O347" s="82">
        <f t="shared" ref="O347" si="20">SUM(P240)</f>
        <v>5.8</v>
      </c>
    </row>
    <row r="348" spans="2:15" ht="15.75" x14ac:dyDescent="0.25">
      <c r="B348" s="80" t="s">
        <v>33</v>
      </c>
      <c r="C348" s="80">
        <f>SUM(D274)</f>
        <v>20.439999999999998</v>
      </c>
      <c r="D348" s="80">
        <f t="shared" ref="D348:M348" si="21">SUM(E274)</f>
        <v>12.55</v>
      </c>
      <c r="E348" s="80">
        <f t="shared" si="21"/>
        <v>68.989999999999995</v>
      </c>
      <c r="F348" s="80">
        <f t="shared" si="21"/>
        <v>478.9</v>
      </c>
      <c r="G348" s="80">
        <f t="shared" si="21"/>
        <v>0.39999999999999997</v>
      </c>
      <c r="H348" s="80">
        <f t="shared" si="21"/>
        <v>69.789999999999992</v>
      </c>
      <c r="I348" s="80">
        <f t="shared" si="21"/>
        <v>1.8900000000000001</v>
      </c>
      <c r="J348" s="80">
        <f t="shared" si="21"/>
        <v>4.51</v>
      </c>
      <c r="K348" s="80">
        <f t="shared" si="21"/>
        <v>161.22</v>
      </c>
      <c r="L348" s="80">
        <f t="shared" si="21"/>
        <v>358.13</v>
      </c>
      <c r="M348" s="80">
        <f t="shared" si="21"/>
        <v>109.31</v>
      </c>
      <c r="N348" s="80">
        <f t="shared" ref="N348" si="22">SUM(O274)</f>
        <v>7.08</v>
      </c>
      <c r="O348" s="80">
        <f t="shared" ref="O348" si="23">SUM(P274)</f>
        <v>5.3</v>
      </c>
    </row>
    <row r="349" spans="2:15" ht="15.75" x14ac:dyDescent="0.25">
      <c r="B349" s="80" t="s">
        <v>74</v>
      </c>
      <c r="C349" s="80">
        <f>SUM(D302)</f>
        <v>36.699999999999996</v>
      </c>
      <c r="D349" s="80">
        <f t="shared" ref="D349:M349" si="24">SUM(E302)</f>
        <v>29.36</v>
      </c>
      <c r="E349" s="80">
        <f t="shared" si="24"/>
        <v>48.550000000000004</v>
      </c>
      <c r="F349" s="80">
        <f t="shared" si="24"/>
        <v>570.6</v>
      </c>
      <c r="G349" s="80">
        <f t="shared" si="24"/>
        <v>0.24</v>
      </c>
      <c r="H349" s="80">
        <f t="shared" si="24"/>
        <v>64</v>
      </c>
      <c r="I349" s="80">
        <f t="shared" si="24"/>
        <v>165.17</v>
      </c>
      <c r="J349" s="80">
        <f t="shared" si="24"/>
        <v>4.3</v>
      </c>
      <c r="K349" s="80">
        <f t="shared" si="24"/>
        <v>144.75</v>
      </c>
      <c r="L349" s="80">
        <f t="shared" si="24"/>
        <v>416.3</v>
      </c>
      <c r="M349" s="80">
        <f t="shared" si="24"/>
        <v>72.849999999999994</v>
      </c>
      <c r="N349" s="80">
        <f t="shared" ref="N349" si="25">SUM(O302)</f>
        <v>5.25</v>
      </c>
      <c r="O349" s="80">
        <f t="shared" ref="O349" si="26">SUM(P302)</f>
        <v>4.3</v>
      </c>
    </row>
    <row r="350" spans="2:15" ht="15.75" x14ac:dyDescent="0.25">
      <c r="B350" s="80" t="s">
        <v>40</v>
      </c>
      <c r="C350" s="80">
        <f>SUM(D331)</f>
        <v>22.38</v>
      </c>
      <c r="D350" s="80">
        <f t="shared" ref="D350:M350" si="27">SUM(E331)</f>
        <v>16.21</v>
      </c>
      <c r="E350" s="80">
        <f t="shared" si="27"/>
        <v>53.44</v>
      </c>
      <c r="F350" s="80">
        <f t="shared" si="27"/>
        <v>460.21999999999997</v>
      </c>
      <c r="G350" s="80">
        <f t="shared" si="27"/>
        <v>0.55000000000000004</v>
      </c>
      <c r="H350" s="80">
        <f t="shared" si="27"/>
        <v>104.78999999999999</v>
      </c>
      <c r="I350" s="80">
        <f t="shared" si="27"/>
        <v>11.78</v>
      </c>
      <c r="J350" s="80">
        <f t="shared" si="27"/>
        <v>10.06</v>
      </c>
      <c r="K350" s="80">
        <f t="shared" si="27"/>
        <v>92.16</v>
      </c>
      <c r="L350" s="80">
        <f t="shared" si="27"/>
        <v>434.12</v>
      </c>
      <c r="M350" s="80">
        <f t="shared" si="27"/>
        <v>88.88</v>
      </c>
      <c r="N350" s="80">
        <f t="shared" ref="N350" si="28">SUM(O331)</f>
        <v>8.48</v>
      </c>
      <c r="O350" s="80">
        <f t="shared" ref="O350" si="29">SUM(P331)</f>
        <v>4.5</v>
      </c>
    </row>
    <row r="351" spans="2:15" ht="15.75" x14ac:dyDescent="0.25">
      <c r="B351" s="72" t="s">
        <v>154</v>
      </c>
      <c r="C351" s="83">
        <f>SUM(C341:C350)</f>
        <v>217.786</v>
      </c>
      <c r="D351" s="83">
        <f t="shared" ref="D351:O351" si="30">SUM(D341:D350)</f>
        <v>215.071</v>
      </c>
      <c r="E351" s="83">
        <f t="shared" si="30"/>
        <v>629.43999999999983</v>
      </c>
      <c r="F351" s="83">
        <f t="shared" si="30"/>
        <v>5447.2300000000005</v>
      </c>
      <c r="G351" s="83">
        <f t="shared" si="30"/>
        <v>3.12</v>
      </c>
      <c r="H351" s="83">
        <f t="shared" si="30"/>
        <v>866.17</v>
      </c>
      <c r="I351" s="83">
        <f t="shared" si="30"/>
        <v>522.46999999999991</v>
      </c>
      <c r="J351" s="83">
        <f t="shared" si="30"/>
        <v>41.96</v>
      </c>
      <c r="K351" s="83">
        <f t="shared" si="30"/>
        <v>1837.21</v>
      </c>
      <c r="L351" s="83">
        <f t="shared" si="30"/>
        <v>3386.28</v>
      </c>
      <c r="M351" s="83">
        <f t="shared" si="30"/>
        <v>1089.67</v>
      </c>
      <c r="N351" s="83">
        <f t="shared" si="30"/>
        <v>56.8</v>
      </c>
      <c r="O351" s="83">
        <f t="shared" si="30"/>
        <v>50.029999999999994</v>
      </c>
    </row>
    <row r="352" spans="2:15" ht="15.75" x14ac:dyDescent="0.25">
      <c r="B352" s="72" t="s">
        <v>155</v>
      </c>
      <c r="C352" s="84">
        <f>C351/10</f>
        <v>21.778600000000001</v>
      </c>
      <c r="D352" s="84">
        <f t="shared" ref="D352:O352" si="31">D351/10</f>
        <v>21.507100000000001</v>
      </c>
      <c r="E352" s="84">
        <f t="shared" si="31"/>
        <v>62.943999999999981</v>
      </c>
      <c r="F352" s="84">
        <f t="shared" si="31"/>
        <v>544.72300000000007</v>
      </c>
      <c r="G352" s="84">
        <f t="shared" si="31"/>
        <v>0.312</v>
      </c>
      <c r="H352" s="84">
        <f t="shared" si="31"/>
        <v>86.61699999999999</v>
      </c>
      <c r="I352" s="84">
        <f t="shared" si="31"/>
        <v>52.246999999999993</v>
      </c>
      <c r="J352" s="84">
        <f t="shared" si="31"/>
        <v>4.1959999999999997</v>
      </c>
      <c r="K352" s="84">
        <f t="shared" si="31"/>
        <v>183.721</v>
      </c>
      <c r="L352" s="84">
        <f t="shared" si="31"/>
        <v>338.62800000000004</v>
      </c>
      <c r="M352" s="84">
        <f t="shared" si="31"/>
        <v>108.96700000000001</v>
      </c>
      <c r="N352" s="84">
        <f t="shared" si="31"/>
        <v>5.68</v>
      </c>
      <c r="O352" s="84">
        <f t="shared" si="31"/>
        <v>5.0029999999999992</v>
      </c>
    </row>
    <row r="353" spans="2:15" ht="15.75" x14ac:dyDescent="0.25">
      <c r="B353" s="76" t="s">
        <v>156</v>
      </c>
      <c r="C353" s="72">
        <v>20.25</v>
      </c>
      <c r="D353" s="72">
        <v>20.7</v>
      </c>
      <c r="E353" s="72">
        <v>86.2</v>
      </c>
      <c r="F353" s="72">
        <v>612</v>
      </c>
      <c r="G353" s="72">
        <v>0.3</v>
      </c>
      <c r="H353" s="72">
        <v>15</v>
      </c>
      <c r="I353" s="72">
        <v>17.5</v>
      </c>
      <c r="J353" s="72"/>
      <c r="K353" s="72">
        <v>275</v>
      </c>
      <c r="L353" s="72">
        <v>275</v>
      </c>
      <c r="M353" s="72">
        <v>62.5</v>
      </c>
      <c r="N353" s="72">
        <v>3</v>
      </c>
      <c r="O353" s="72">
        <v>5</v>
      </c>
    </row>
    <row r="354" spans="2:15" ht="15.75" x14ac:dyDescent="0.25">
      <c r="B354" s="72" t="s">
        <v>157</v>
      </c>
      <c r="C354" s="84">
        <f>C352*100/C353</f>
        <v>107.54864197530866</v>
      </c>
      <c r="D354" s="84">
        <f t="shared" ref="D354:O354" si="32">D352*100/D353</f>
        <v>103.89903381642513</v>
      </c>
      <c r="E354" s="84">
        <f t="shared" si="32"/>
        <v>73.020881670533612</v>
      </c>
      <c r="F354" s="84">
        <f t="shared" si="32"/>
        <v>89.007026143790867</v>
      </c>
      <c r="G354" s="84">
        <f t="shared" si="32"/>
        <v>104</v>
      </c>
      <c r="H354" s="84">
        <f t="shared" si="32"/>
        <v>577.4466666666666</v>
      </c>
      <c r="I354" s="84">
        <f t="shared" si="32"/>
        <v>298.55428571428564</v>
      </c>
      <c r="J354" s="84"/>
      <c r="K354" s="84">
        <f t="shared" si="32"/>
        <v>66.807636363636362</v>
      </c>
      <c r="L354" s="84">
        <f t="shared" si="32"/>
        <v>123.13745454545456</v>
      </c>
      <c r="M354" s="84">
        <f t="shared" si="32"/>
        <v>174.34720000000002</v>
      </c>
      <c r="N354" s="84">
        <f t="shared" si="32"/>
        <v>189.33333333333334</v>
      </c>
      <c r="O354" s="84">
        <f t="shared" si="32"/>
        <v>100.05999999999997</v>
      </c>
    </row>
  </sheetData>
  <mergeCells count="116">
    <mergeCell ref="AG171:AG172"/>
    <mergeCell ref="AG204:AG205"/>
    <mergeCell ref="P3:P4"/>
    <mergeCell ref="P31:P32"/>
    <mergeCell ref="P68:P69"/>
    <mergeCell ref="P103:P104"/>
    <mergeCell ref="P138:P139"/>
    <mergeCell ref="P171:P172"/>
    <mergeCell ref="P204:P205"/>
    <mergeCell ref="R169:AF169"/>
    <mergeCell ref="R171:R172"/>
    <mergeCell ref="S171:S172"/>
    <mergeCell ref="T171:T172"/>
    <mergeCell ref="U171:W171"/>
    <mergeCell ref="X171:X172"/>
    <mergeCell ref="Y171:AB171"/>
    <mergeCell ref="AC171:AF171"/>
    <mergeCell ref="P244:P245"/>
    <mergeCell ref="P278:P280"/>
    <mergeCell ref="C336:I336"/>
    <mergeCell ref="C339:E339"/>
    <mergeCell ref="F339:F340"/>
    <mergeCell ref="G339:J339"/>
    <mergeCell ref="K339:N339"/>
    <mergeCell ref="C335:I335"/>
    <mergeCell ref="R202:AF202"/>
    <mergeCell ref="R204:R205"/>
    <mergeCell ref="S204:S205"/>
    <mergeCell ref="T204:T205"/>
    <mergeCell ref="U204:W204"/>
    <mergeCell ref="X204:X205"/>
    <mergeCell ref="Y204:AB204"/>
    <mergeCell ref="AC204:AF204"/>
    <mergeCell ref="H204:K204"/>
    <mergeCell ref="L204:O204"/>
    <mergeCell ref="P307:P308"/>
    <mergeCell ref="O339:O340"/>
    <mergeCell ref="A305:O305"/>
    <mergeCell ref="A242:O242"/>
    <mergeCell ref="A244:A245"/>
    <mergeCell ref="B244:B245"/>
    <mergeCell ref="C244:C245"/>
    <mergeCell ref="D244:F244"/>
    <mergeCell ref="G244:G245"/>
    <mergeCell ref="H244:K244"/>
    <mergeCell ref="L244:O244"/>
    <mergeCell ref="E192:E193"/>
    <mergeCell ref="A202:O202"/>
    <mergeCell ref="A204:A205"/>
    <mergeCell ref="B204:B205"/>
    <mergeCell ref="C204:C205"/>
    <mergeCell ref="D204:F204"/>
    <mergeCell ref="G204:G205"/>
    <mergeCell ref="A307:A308"/>
    <mergeCell ref="B307:B308"/>
    <mergeCell ref="C307:C308"/>
    <mergeCell ref="D307:F307"/>
    <mergeCell ref="G307:G308"/>
    <mergeCell ref="H307:K307"/>
    <mergeCell ref="L307:O307"/>
    <mergeCell ref="A277:O277"/>
    <mergeCell ref="A279:A280"/>
    <mergeCell ref="B279:B280"/>
    <mergeCell ref="C279:C280"/>
    <mergeCell ref="D279:F279"/>
    <mergeCell ref="G279:G280"/>
    <mergeCell ref="H279:K279"/>
    <mergeCell ref="L279:O279"/>
    <mergeCell ref="A169:O169"/>
    <mergeCell ref="A171:A172"/>
    <mergeCell ref="B171:B172"/>
    <mergeCell ref="C171:C172"/>
    <mergeCell ref="D171:F171"/>
    <mergeCell ref="G171:G172"/>
    <mergeCell ref="H171:K171"/>
    <mergeCell ref="L171:O171"/>
    <mergeCell ref="A136:O136"/>
    <mergeCell ref="A138:A139"/>
    <mergeCell ref="B138:B139"/>
    <mergeCell ref="C138:C139"/>
    <mergeCell ref="D138:F138"/>
    <mergeCell ref="G138:G139"/>
    <mergeCell ref="H138:K138"/>
    <mergeCell ref="L138:O138"/>
    <mergeCell ref="A101:O101"/>
    <mergeCell ref="A103:A104"/>
    <mergeCell ref="B103:B104"/>
    <mergeCell ref="C103:C104"/>
    <mergeCell ref="D103:F103"/>
    <mergeCell ref="G103:G104"/>
    <mergeCell ref="H103:K103"/>
    <mergeCell ref="L103:O103"/>
    <mergeCell ref="A66:O66"/>
    <mergeCell ref="A68:A69"/>
    <mergeCell ref="B68:B69"/>
    <mergeCell ref="C68:C69"/>
    <mergeCell ref="D68:F68"/>
    <mergeCell ref="G68:G69"/>
    <mergeCell ref="H68:K68"/>
    <mergeCell ref="L68:O68"/>
    <mergeCell ref="A1:O1"/>
    <mergeCell ref="C3:C4"/>
    <mergeCell ref="H3:K3"/>
    <mergeCell ref="G3:G4"/>
    <mergeCell ref="A29:O29"/>
    <mergeCell ref="A31:A32"/>
    <mergeCell ref="B31:B32"/>
    <mergeCell ref="C31:C32"/>
    <mergeCell ref="D31:F31"/>
    <mergeCell ref="G31:G32"/>
    <mergeCell ref="H31:K31"/>
    <mergeCell ref="L31:O31"/>
    <mergeCell ref="L3:O3"/>
    <mergeCell ref="D3:F3"/>
    <mergeCell ref="A3:A4"/>
    <mergeCell ref="B3:B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</vt:lpstr>
      <vt:lpstr>12-18 лет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2014-01-22T06:45:04Z</cp:lastPrinted>
  <dcterms:created xsi:type="dcterms:W3CDTF">2006-09-28T05:33:49Z</dcterms:created>
  <dcterms:modified xsi:type="dcterms:W3CDTF">2024-12-26T11:56:15Z</dcterms:modified>
</cp:coreProperties>
</file>